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Planejamento\PO\PO 2022\Caderno\Textos para Eddie (Danilo)\Anexo F - planilhas eletrônicas\"/>
    </mc:Choice>
  </mc:AlternateContent>
  <bookViews>
    <workbookView xWindow="0" yWindow="0" windowWidth="20496" windowHeight="7620"/>
  </bookViews>
  <sheets>
    <sheet name="28-Receitas" sheetId="50" r:id="rId1"/>
    <sheet name="29-Contribuições" sheetId="48" r:id="rId2"/>
    <sheet name="29-Taxas_Esportivas" sheetId="49" r:id="rId3"/>
    <sheet name="30-Patrimoniais" sheetId="44" r:id="rId4"/>
    <sheet name="30-Culturais" sheetId="45" r:id="rId5"/>
    <sheet name="30-Patrocínios" sheetId="46" r:id="rId6"/>
    <sheet name="31-Médicas" sheetId="47" r:id="rId7"/>
    <sheet name="31-Festas_Eventos" sheetId="42" r:id="rId8"/>
    <sheet name="32-Extraordinárias" sheetId="43" r:id="rId9"/>
    <sheet name="32-Financeiras_Operacionais" sheetId="1" r:id="rId10"/>
  </sheets>
  <definedNames>
    <definedName name="_xlnm.Print_Area" localSheetId="0">'28-Receitas'!$A$1:$J$16</definedName>
    <definedName name="_xlnm.Print_Area" localSheetId="1">'29-Contribuições'!$A$1:$J$40</definedName>
    <definedName name="_xlnm.Print_Area" localSheetId="2">'29-Taxas_Esportivas'!$A$1:$J$54</definedName>
    <definedName name="_xlnm.Print_Area" localSheetId="4">'30-Culturais'!$A$1:$J$49</definedName>
    <definedName name="_xlnm.Print_Area" localSheetId="3">'30-Patrimoniais'!$A$1:$J$44</definedName>
    <definedName name="_xlnm.Print_Area" localSheetId="5">'30-Patrocínios'!$A$1:$J$47</definedName>
    <definedName name="_xlnm.Print_Area" localSheetId="7">'31-Festas_Eventos'!$A$1:$J$60</definedName>
    <definedName name="_xlnm.Print_Area" localSheetId="6">'31-Médicas'!$A$1:$J$45</definedName>
    <definedName name="_xlnm.Print_Area" localSheetId="8">'32-Extraordinárias'!$A$1:$J$53</definedName>
    <definedName name="_xlnm.Print_Area" localSheetId="9">'32-Financeiras_Operacionais'!$A$1:$J$41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50" l="1"/>
  <c r="B19" i="43" l="1"/>
  <c r="B13" i="50" l="1"/>
  <c r="B14" i="50" s="1"/>
  <c r="F13" i="50"/>
  <c r="F14" i="50"/>
  <c r="F12" i="50"/>
  <c r="F11" i="50"/>
  <c r="F10" i="50"/>
  <c r="F9" i="50"/>
  <c r="F8" i="50"/>
  <c r="F7" i="50"/>
  <c r="F6" i="50"/>
  <c r="F5" i="50"/>
  <c r="D14" i="50"/>
  <c r="D12" i="50"/>
  <c r="D11" i="50"/>
  <c r="D10" i="50"/>
  <c r="D9" i="50"/>
  <c r="D8" i="50"/>
  <c r="D7" i="50"/>
  <c r="D6" i="50"/>
  <c r="D5" i="50"/>
  <c r="D13" i="50" l="1"/>
</calcChain>
</file>

<file path=xl/sharedStrings.xml><?xml version="1.0" encoding="utf-8"?>
<sst xmlns="http://schemas.openxmlformats.org/spreadsheetml/2006/main" count="327" uniqueCount="143">
  <si>
    <t xml:space="preserve">Total </t>
  </si>
  <si>
    <t>Corrida de Rua</t>
  </si>
  <si>
    <t>Real 2019</t>
  </si>
  <si>
    <t>Real 2018</t>
  </si>
  <si>
    <t>Real 2017</t>
  </si>
  <si>
    <t>Orçamento
2021</t>
  </si>
  <si>
    <t>Ballet</t>
  </si>
  <si>
    <t>Biblioteca</t>
  </si>
  <si>
    <t>Jardim de Infância</t>
  </si>
  <si>
    <t>Bilhar e Snooker</t>
  </si>
  <si>
    <t>Skate</t>
  </si>
  <si>
    <t>Xadrez</t>
  </si>
  <si>
    <t>Beach Tênis</t>
  </si>
  <si>
    <t>CAD</t>
  </si>
  <si>
    <t>Capoeira</t>
  </si>
  <si>
    <t>Fitness</t>
  </si>
  <si>
    <t>Futevôlei</t>
  </si>
  <si>
    <t>Hidroginástica</t>
  </si>
  <si>
    <t>Karatê</t>
  </si>
  <si>
    <t>Programa Esporte e Saúde</t>
  </si>
  <si>
    <t>Tae Kwon Do</t>
  </si>
  <si>
    <t>Tai Chi Chuan</t>
  </si>
  <si>
    <t>Vôlei de Areia</t>
  </si>
  <si>
    <t>Yoga</t>
  </si>
  <si>
    <t>Carnaval</t>
  </si>
  <si>
    <t>Dia das Mães</t>
  </si>
  <si>
    <t>Eventos Musicais</t>
  </si>
  <si>
    <t>Feijoada Carnavalesca</t>
  </si>
  <si>
    <t>Festejos de Aniversário</t>
  </si>
  <si>
    <t>Jantares Dançantes</t>
  </si>
  <si>
    <t>Matinê Carnavalesca</t>
  </si>
  <si>
    <t>Noites Típicas</t>
  </si>
  <si>
    <t>Pinheiros Night Club</t>
  </si>
  <si>
    <t>Programa de Inclusão Pinheiros</t>
  </si>
  <si>
    <t>Réveillon</t>
  </si>
  <si>
    <t>Shows Infantis</t>
  </si>
  <si>
    <t>Festa Junina</t>
  </si>
  <si>
    <t>Eventos de Veteranos</t>
  </si>
  <si>
    <t>Jantar dos Veteranos</t>
  </si>
  <si>
    <t>-</t>
  </si>
  <si>
    <t>Festa da Cerveja</t>
  </si>
  <si>
    <t>Festa do Boliche</t>
  </si>
  <si>
    <t>Festa Italiana</t>
  </si>
  <si>
    <t>Conta Contábil</t>
  </si>
  <si>
    <t xml:space="preserve">Financeiras e Operacionais </t>
  </si>
  <si>
    <t>Extraordinárias</t>
  </si>
  <si>
    <t>Festas e Eventos</t>
  </si>
  <si>
    <t>Médicas</t>
  </si>
  <si>
    <t>Patrocínios</t>
  </si>
  <si>
    <t>Culturais</t>
  </si>
  <si>
    <t>Patrimoniais</t>
  </si>
  <si>
    <t>Taxas Esportivas</t>
  </si>
  <si>
    <t>Contribuições Sociais</t>
  </si>
  <si>
    <t>Badminton</t>
  </si>
  <si>
    <t>Basquete</t>
  </si>
  <si>
    <t>Esgrima</t>
  </si>
  <si>
    <t>Judô</t>
  </si>
  <si>
    <t>Levantamento de Peso</t>
  </si>
  <si>
    <t>Natação</t>
  </si>
  <si>
    <t>Remo</t>
  </si>
  <si>
    <t>Squash</t>
  </si>
  <si>
    <t>Tênis</t>
  </si>
  <si>
    <t>Triathlon</t>
  </si>
  <si>
    <t>Aluguel Dom José de Barros</t>
  </si>
  <si>
    <t>Armários</t>
  </si>
  <si>
    <t>Concessionários</t>
  </si>
  <si>
    <t>Estacionamentos</t>
  </si>
  <si>
    <t>Locações e Eventos</t>
  </si>
  <si>
    <t>Atividades Culturais e Artísticas</t>
  </si>
  <si>
    <t>Cursos e Palestras</t>
  </si>
  <si>
    <t>Espetáculos Teatrais</t>
  </si>
  <si>
    <t>Eventos Culturais</t>
  </si>
  <si>
    <t>Eventos Pedagógicos</t>
  </si>
  <si>
    <t>Mostra de Dança</t>
  </si>
  <si>
    <t>Ação Promocional de Marketing</t>
  </si>
  <si>
    <t>Mídias de Marketing</t>
  </si>
  <si>
    <t>Patrocínio de Marketing</t>
  </si>
  <si>
    <t>Patrocínio Esportivo</t>
  </si>
  <si>
    <t>Patrocínio Institucional</t>
  </si>
  <si>
    <t>Permuta de Marketing</t>
  </si>
  <si>
    <t>Permuta Esportiva</t>
  </si>
  <si>
    <t>Banhos e Massagens</t>
  </si>
  <si>
    <t>Exames Médicos</t>
  </si>
  <si>
    <t>Fisioterapia</t>
  </si>
  <si>
    <t>Nutrição</t>
  </si>
  <si>
    <t>Ortopedia</t>
  </si>
  <si>
    <t>RPG</t>
  </si>
  <si>
    <t>Bazar de Dia das Mães e de Natal</t>
  </si>
  <si>
    <t>Eventos Jovens</t>
  </si>
  <si>
    <t>Férias no Clube</t>
  </si>
  <si>
    <t>Total</t>
  </si>
  <si>
    <t>Acompanhantes</t>
  </si>
  <si>
    <t>Aluguel de Bens</t>
  </si>
  <si>
    <t>Carteiras de Associados</t>
  </si>
  <si>
    <t>Cupom Convidado</t>
  </si>
  <si>
    <t>Direito de Uso e Imagem</t>
  </si>
  <si>
    <t>Eventuais</t>
  </si>
  <si>
    <t>Kit Higiene</t>
  </si>
  <si>
    <t>Receitas com Vendas e Atividades do DAS</t>
  </si>
  <si>
    <t>Receitas de Telefonias</t>
  </si>
  <si>
    <t>Receitas Extraordinárias</t>
  </si>
  <si>
    <t>Reprografia</t>
  </si>
  <si>
    <t>Revista Pinheiros</t>
  </si>
  <si>
    <t>Segunda Via de Crachá</t>
  </si>
  <si>
    <t>Descontos Obtidos</t>
  </si>
  <si>
    <t>Receitas de Aplicações Financeiras</t>
  </si>
  <si>
    <t>Contribuições</t>
  </si>
  <si>
    <t>Financeiras e Operacionais</t>
  </si>
  <si>
    <t>Total Geral</t>
  </si>
  <si>
    <t>Receitas Custeio</t>
  </si>
  <si>
    <t>Agrupamento Gerencial</t>
  </si>
  <si>
    <t>Orçamento 2022</t>
  </si>
  <si>
    <t>Projeção 2021</t>
  </si>
  <si>
    <t xml:space="preserve">Variação vs
 Projeção </t>
  </si>
  <si>
    <t>Variação vs
Orçado</t>
  </si>
  <si>
    <t>Real 
2020</t>
  </si>
  <si>
    <t>Mulher Atividades</t>
  </si>
  <si>
    <t>Taxa de Expediente</t>
  </si>
  <si>
    <t>Lutas Mix</t>
  </si>
  <si>
    <t>Futebol Geral</t>
  </si>
  <si>
    <t>Futebol Base e Iniciação</t>
  </si>
  <si>
    <t>Futebol Feminino</t>
  </si>
  <si>
    <t>Futebol Menor</t>
  </si>
  <si>
    <t>Futebol Society</t>
  </si>
  <si>
    <t>Ginástica Academia</t>
  </si>
  <si>
    <t>Ginástica Wellness</t>
  </si>
  <si>
    <t>Jiu-Jítsu</t>
  </si>
  <si>
    <t>Programa de Férias</t>
  </si>
  <si>
    <t>Projeto Mulher</t>
  </si>
  <si>
    <t>Vôlei</t>
  </si>
  <si>
    <t>Ginástica</t>
  </si>
  <si>
    <t>Personal Training</t>
  </si>
  <si>
    <t>Condicionamento Físico</t>
  </si>
  <si>
    <t>Soccer Camp</t>
  </si>
  <si>
    <t>Treinamento de Goleiros - Futebol</t>
  </si>
  <si>
    <t>Boxe Treinamento</t>
  </si>
  <si>
    <t>Soccer Academy</t>
  </si>
  <si>
    <t>Elas</t>
  </si>
  <si>
    <t>Pinheirão e Pinheirinho</t>
  </si>
  <si>
    <t>Boliche Equipes</t>
  </si>
  <si>
    <t>Itens alterados conforme resolução 37/2021 do Conselho Deliberativo</t>
  </si>
  <si>
    <t>Resultado Superavit Exercício 2021</t>
  </si>
  <si>
    <t>Itens alterados conforme resolução 15/2022 do Conselho Deliberativo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</si>
</sst>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64" formatCode="0.0%"/>
    <numFmt numFmtId="165" formatCode="0.0%;[Red]\-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color rgb="FF00206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rgb="FF00B05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002060"/>
        <bgColor theme="4" tint="0.79998168889431442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/>
      <top style="thin">
        <color indexed="64"/>
      </top>
      <bottom style="thin">
        <color auto="1"/>
      </bottom>
      <diagonal/>
    </border>
    <border>
      <left style="hair">
        <color indexed="64"/>
      </left>
      <right/>
      <top style="thin">
        <color indexed="64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indexed="64"/>
      </left>
      <right/>
      <top/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indexed="64"/>
      </left>
      <right style="hair">
        <color indexed="64"/>
      </right>
      <top/>
      <bottom style="thin">
        <color auto="1"/>
      </bottom>
      <diagonal/>
    </border>
    <border>
      <left style="hair">
        <color indexed="64"/>
      </left>
      <right style="hair">
        <color indexed="64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3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left"/>
    </xf>
    <xf numFmtId="0" fontId="0" fillId="0" borderId="2" xfId="0" applyFont="1" applyBorder="1" applyAlignment="1">
      <alignment horizontal="left"/>
    </xf>
    <xf numFmtId="0" fontId="0" fillId="0" borderId="0" xfId="0" applyAlignment="1">
      <alignment horizontal="center" vertical="center"/>
    </xf>
    <xf numFmtId="165" fontId="0" fillId="0" borderId="5" xfId="1" applyNumberFormat="1" applyFont="1" applyBorder="1" applyAlignment="1">
      <alignment horizontal="center" vertical="center"/>
    </xf>
    <xf numFmtId="165" fontId="0" fillId="0" borderId="2" xfId="1" applyNumberFormat="1" applyFont="1" applyBorder="1" applyAlignment="1">
      <alignment horizontal="center" vertical="center"/>
    </xf>
    <xf numFmtId="165" fontId="0" fillId="0" borderId="4" xfId="1" applyNumberFormat="1" applyFont="1" applyBorder="1" applyAlignment="1">
      <alignment horizontal="center" vertical="center"/>
    </xf>
    <xf numFmtId="165" fontId="0" fillId="0" borderId="3" xfId="1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horizontal="center" vertical="center"/>
    </xf>
    <xf numFmtId="0" fontId="4" fillId="0" borderId="0" xfId="0" applyFont="1" applyFill="1"/>
    <xf numFmtId="0" fontId="3" fillId="0" borderId="10" xfId="0" applyFont="1" applyFill="1" applyBorder="1" applyAlignment="1">
      <alignment horizontal="left" vertical="top"/>
    </xf>
    <xf numFmtId="164" fontId="3" fillId="0" borderId="11" xfId="1" applyNumberFormat="1" applyFont="1" applyFill="1" applyBorder="1" applyAlignment="1">
      <alignment horizontal="center" vertical="center"/>
    </xf>
    <xf numFmtId="165" fontId="3" fillId="0" borderId="11" xfId="1" applyNumberFormat="1" applyFont="1" applyFill="1" applyBorder="1" applyAlignment="1">
      <alignment horizontal="center" vertical="center"/>
    </xf>
    <xf numFmtId="41" fontId="0" fillId="0" borderId="0" xfId="0" applyNumberFormat="1" applyAlignment="1">
      <alignment horizontal="center" vertical="center"/>
    </xf>
    <xf numFmtId="41" fontId="2" fillId="2" borderId="1" xfId="0" applyNumberFormat="1" applyFont="1" applyFill="1" applyBorder="1" applyAlignment="1">
      <alignment horizontal="center" vertical="center" wrapText="1"/>
    </xf>
    <xf numFmtId="41" fontId="0" fillId="2" borderId="0" xfId="0" applyNumberFormat="1" applyFont="1" applyFill="1" applyAlignment="1">
      <alignment horizontal="center" vertical="center"/>
    </xf>
    <xf numFmtId="41" fontId="0" fillId="4" borderId="5" xfId="0" applyNumberFormat="1" applyFont="1" applyFill="1" applyBorder="1" applyAlignment="1">
      <alignment horizontal="center" vertical="center"/>
    </xf>
    <xf numFmtId="41" fontId="3" fillId="4" borderId="11" xfId="0" applyNumberFormat="1" applyFont="1" applyFill="1" applyBorder="1" applyAlignment="1">
      <alignment horizontal="center" vertical="center"/>
    </xf>
    <xf numFmtId="41" fontId="2" fillId="2" borderId="1" xfId="0" applyNumberFormat="1" applyFont="1" applyFill="1" applyBorder="1" applyAlignment="1">
      <alignment horizontal="center" vertical="center"/>
    </xf>
    <xf numFmtId="41" fontId="2" fillId="3" borderId="1" xfId="0" applyNumberFormat="1" applyFont="1" applyFill="1" applyBorder="1" applyAlignment="1">
      <alignment horizontal="center" vertical="center" wrapText="1"/>
    </xf>
    <xf numFmtId="41" fontId="2" fillId="3" borderId="7" xfId="0" applyNumberFormat="1" applyFont="1" applyFill="1" applyBorder="1" applyAlignment="1">
      <alignment horizontal="center" vertical="center" wrapText="1"/>
    </xf>
    <xf numFmtId="41" fontId="0" fillId="0" borderId="5" xfId="0" applyNumberFormat="1" applyFont="1" applyBorder="1" applyAlignment="1">
      <alignment horizontal="center" vertical="center"/>
    </xf>
    <xf numFmtId="41" fontId="0" fillId="0" borderId="9" xfId="0" applyNumberFormat="1" applyFont="1" applyBorder="1" applyAlignment="1">
      <alignment horizontal="center" vertical="center"/>
    </xf>
    <xf numFmtId="41" fontId="3" fillId="0" borderId="11" xfId="0" applyNumberFormat="1" applyFont="1" applyFill="1" applyBorder="1" applyAlignment="1">
      <alignment horizontal="center" vertical="center"/>
    </xf>
    <xf numFmtId="41" fontId="0" fillId="0" borderId="3" xfId="0" applyNumberFormat="1" applyFont="1" applyBorder="1" applyAlignment="1">
      <alignment horizontal="center" vertical="center"/>
    </xf>
    <xf numFmtId="41" fontId="0" fillId="0" borderId="8" xfId="0" applyNumberFormat="1" applyFont="1" applyBorder="1" applyAlignment="1">
      <alignment horizontal="center" vertical="center"/>
    </xf>
    <xf numFmtId="41" fontId="6" fillId="0" borderId="0" xfId="0" applyNumberFormat="1" applyFont="1" applyAlignment="1">
      <alignment horizontal="center" vertical="center"/>
    </xf>
    <xf numFmtId="0" fontId="6" fillId="0" borderId="0" xfId="0" applyFont="1"/>
    <xf numFmtId="41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7" fillId="0" borderId="11" xfId="1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1" fontId="2" fillId="3" borderId="12" xfId="0" applyNumberFormat="1" applyFont="1" applyFill="1" applyBorder="1" applyAlignment="1">
      <alignment horizontal="center" vertical="center" wrapText="1"/>
    </xf>
    <xf numFmtId="41" fontId="2" fillId="3" borderId="1" xfId="0" applyNumberFormat="1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1" fontId="0" fillId="0" borderId="13" xfId="0" applyNumberFormat="1" applyFont="1" applyBorder="1" applyAlignment="1">
      <alignment horizontal="center" vertical="center"/>
    </xf>
    <xf numFmtId="41" fontId="0" fillId="0" borderId="13" xfId="0" applyNumberFormat="1" applyBorder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65" fontId="0" fillId="2" borderId="0" xfId="0" applyNumberFormat="1" applyFont="1" applyFill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 wrapText="1"/>
    </xf>
    <xf numFmtId="165" fontId="8" fillId="0" borderId="14" xfId="1" applyNumberFormat="1" applyFont="1" applyBorder="1" applyAlignment="1">
      <alignment horizontal="center" vertical="center"/>
    </xf>
    <xf numFmtId="0" fontId="8" fillId="0" borderId="10" xfId="0" applyFont="1" applyBorder="1" applyAlignment="1">
      <alignment horizontal="left"/>
    </xf>
    <xf numFmtId="41" fontId="8" fillId="4" borderId="11" xfId="0" applyNumberFormat="1" applyFont="1" applyFill="1" applyBorder="1" applyAlignment="1">
      <alignment horizontal="center" vertical="center"/>
    </xf>
    <xf numFmtId="41" fontId="8" fillId="0" borderId="11" xfId="0" applyNumberFormat="1" applyFont="1" applyBorder="1" applyAlignment="1">
      <alignment horizontal="center" vertical="center"/>
    </xf>
    <xf numFmtId="165" fontId="8" fillId="0" borderId="11" xfId="1" applyNumberFormat="1" applyFont="1" applyBorder="1" applyAlignment="1">
      <alignment horizontal="center" vertical="center"/>
    </xf>
    <xf numFmtId="0" fontId="3" fillId="0" borderId="0" xfId="0" applyFont="1" applyFill="1"/>
    <xf numFmtId="0" fontId="0" fillId="0" borderId="15" xfId="0" applyFont="1" applyBorder="1" applyAlignment="1">
      <alignment horizontal="left"/>
    </xf>
    <xf numFmtId="41" fontId="0" fillId="4" borderId="16" xfId="0" applyNumberFormat="1" applyFont="1" applyFill="1" applyBorder="1" applyAlignment="1">
      <alignment horizontal="center" vertical="center"/>
    </xf>
    <xf numFmtId="41" fontId="0" fillId="0" borderId="16" xfId="0" applyNumberFormat="1" applyFont="1" applyBorder="1" applyAlignment="1">
      <alignment horizontal="center" vertical="center"/>
    </xf>
    <xf numFmtId="165" fontId="0" fillId="0" borderId="17" xfId="1" applyNumberFormat="1" applyFont="1" applyBorder="1" applyAlignment="1">
      <alignment horizontal="center" vertical="center"/>
    </xf>
    <xf numFmtId="165" fontId="0" fillId="0" borderId="16" xfId="1" applyNumberFormat="1" applyFont="1" applyBorder="1" applyAlignment="1">
      <alignment horizontal="center" vertical="center"/>
    </xf>
    <xf numFmtId="0" fontId="4" fillId="0" borderId="0" xfId="0" applyFont="1" applyFill="1" applyBorder="1"/>
    <xf numFmtId="41" fontId="0" fillId="0" borderId="18" xfId="0" applyNumberFormat="1" applyFont="1" applyBorder="1" applyAlignment="1">
      <alignment horizontal="center" vertical="center"/>
    </xf>
    <xf numFmtId="41" fontId="8" fillId="0" borderId="19" xfId="0" applyNumberFormat="1" applyFont="1" applyBorder="1" applyAlignment="1">
      <alignment horizontal="center" vertical="center"/>
    </xf>
    <xf numFmtId="0" fontId="6" fillId="0" borderId="0" xfId="0" applyFont="1" applyFill="1"/>
    <xf numFmtId="41" fontId="4" fillId="5" borderId="5" xfId="0" applyNumberFormat="1" applyFont="1" applyFill="1" applyBorder="1" applyAlignment="1">
      <alignment horizontal="center" vertical="center"/>
    </xf>
    <xf numFmtId="0" fontId="0" fillId="5" borderId="0" xfId="0" applyFill="1"/>
    <xf numFmtId="41" fontId="9" fillId="4" borderId="5" xfId="0" applyNumberFormat="1" applyFont="1" applyFill="1" applyBorder="1" applyAlignment="1">
      <alignment horizontal="center" vertical="center"/>
    </xf>
    <xf numFmtId="0" fontId="9" fillId="0" borderId="0" xfId="0" applyFont="1"/>
    <xf numFmtId="0" fontId="2" fillId="2" borderId="0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41" fontId="10" fillId="5" borderId="11" xfId="0" applyNumberFormat="1" applyFont="1" applyFill="1" applyBorder="1" applyAlignment="1">
      <alignment horizontal="center" vertical="center"/>
    </xf>
    <xf numFmtId="165" fontId="9" fillId="0" borderId="4" xfId="1" applyNumberFormat="1" applyFont="1" applyBorder="1" applyAlignment="1">
      <alignment horizontal="center" vertical="center"/>
    </xf>
    <xf numFmtId="165" fontId="9" fillId="0" borderId="5" xfId="1" applyNumberFormat="1" applyFont="1" applyBorder="1" applyAlignment="1">
      <alignment horizontal="center" vertical="center"/>
    </xf>
    <xf numFmtId="164" fontId="10" fillId="0" borderId="11" xfId="1" applyNumberFormat="1" applyFont="1" applyFill="1" applyBorder="1" applyAlignment="1">
      <alignment horizontal="center" vertical="center"/>
    </xf>
    <xf numFmtId="165" fontId="10" fillId="0" borderId="11" xfId="1" applyNumberFormat="1" applyFont="1" applyFill="1" applyBorder="1" applyAlignment="1">
      <alignment horizontal="center" vertic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colors>
    <mruColors>
      <color rgb="FF0099CC"/>
      <color rgb="FF6666FF"/>
      <color rgb="FFFF99CC"/>
      <color rgb="FFF37669"/>
      <color rgb="FF9966FF"/>
      <color rgb="FF54D8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J18"/>
  <sheetViews>
    <sheetView showGridLines="0" tabSelected="1" zoomScale="90" zoomScaleNormal="90" zoomScaleSheetLayoutView="80" workbookViewId="0">
      <selection activeCell="B26" sqref="B26"/>
    </sheetView>
  </sheetViews>
  <sheetFormatPr defaultRowHeight="14.4" x14ac:dyDescent="0.3"/>
  <cols>
    <col min="1" max="1" width="45.6640625" customWidth="1"/>
    <col min="2" max="3" width="15.6640625" style="15" customWidth="1"/>
    <col min="4" max="4" width="15.6640625" style="4" customWidth="1"/>
    <col min="5" max="5" width="15.6640625" style="15" customWidth="1"/>
    <col min="6" max="6" width="15.6640625" style="4" customWidth="1"/>
    <col min="7" max="10" width="15.6640625" style="15" customWidth="1"/>
  </cols>
  <sheetData>
    <row r="1" spans="1:10" s="29" customFormat="1" ht="18" x14ac:dyDescent="0.35">
      <c r="A1" s="31" t="s">
        <v>109</v>
      </c>
      <c r="B1" s="30"/>
      <c r="C1" s="30"/>
      <c r="D1" s="32"/>
      <c r="E1" s="28"/>
      <c r="F1" s="33"/>
      <c r="G1" s="28"/>
      <c r="H1" s="28"/>
      <c r="I1" s="28"/>
      <c r="J1" s="28"/>
    </row>
    <row r="3" spans="1:10" x14ac:dyDescent="0.3">
      <c r="A3" s="66" t="s">
        <v>110</v>
      </c>
      <c r="B3" s="17"/>
      <c r="C3" s="17"/>
      <c r="D3" s="10"/>
      <c r="E3" s="17"/>
      <c r="F3" s="10"/>
      <c r="G3" s="17"/>
      <c r="H3" s="17"/>
      <c r="I3" s="17"/>
      <c r="J3" s="17"/>
    </row>
    <row r="4" spans="1:10" ht="28.8" x14ac:dyDescent="0.3">
      <c r="A4" s="67"/>
      <c r="B4" s="16" t="s">
        <v>111</v>
      </c>
      <c r="C4" s="20" t="s">
        <v>112</v>
      </c>
      <c r="D4" s="9" t="s">
        <v>113</v>
      </c>
      <c r="E4" s="16" t="s">
        <v>5</v>
      </c>
      <c r="F4" s="1" t="s">
        <v>114</v>
      </c>
      <c r="G4" s="37" t="s">
        <v>115</v>
      </c>
      <c r="H4" s="21" t="s">
        <v>2</v>
      </c>
      <c r="I4" s="21" t="s">
        <v>3</v>
      </c>
      <c r="J4" s="36" t="s">
        <v>4</v>
      </c>
    </row>
    <row r="5" spans="1:10" x14ac:dyDescent="0.3">
      <c r="A5" s="3" t="s">
        <v>106</v>
      </c>
      <c r="B5" s="18">
        <v>152953115.00803858</v>
      </c>
      <c r="C5" s="23">
        <v>140972173.94</v>
      </c>
      <c r="D5" s="6">
        <f>IFERROR(B5/C5-1,"-")</f>
        <v>8.4987985452631643E-2</v>
      </c>
      <c r="E5" s="23">
        <v>142988072.50000003</v>
      </c>
      <c r="F5" s="8">
        <f>IFERROR(B5/E5-1,"-")</f>
        <v>6.9691424842715843E-2</v>
      </c>
      <c r="G5" s="26">
        <v>137312194.08999997</v>
      </c>
      <c r="H5" s="27">
        <v>137205057</v>
      </c>
      <c r="I5" s="27">
        <v>132837752</v>
      </c>
      <c r="J5" s="27">
        <v>131112997</v>
      </c>
    </row>
    <row r="6" spans="1:10" x14ac:dyDescent="0.3">
      <c r="A6" s="2" t="s">
        <v>51</v>
      </c>
      <c r="B6" s="18">
        <v>22609787.520873472</v>
      </c>
      <c r="C6" s="23">
        <v>13560507.005196968</v>
      </c>
      <c r="D6" s="7">
        <f t="shared" ref="D6:D14" si="0">IFERROR(B6/C6-1,"-")</f>
        <v>0.66732611931164754</v>
      </c>
      <c r="E6" s="23">
        <v>18912969</v>
      </c>
      <c r="F6" s="5">
        <f t="shared" ref="F6:F14" si="1">IFERROR(B6/E6-1,"-")</f>
        <v>0.19546473749697735</v>
      </c>
      <c r="G6" s="23">
        <v>10875851.710000001</v>
      </c>
      <c r="H6" s="24">
        <v>20624140</v>
      </c>
      <c r="I6" s="24">
        <v>19943206</v>
      </c>
      <c r="J6" s="24">
        <v>18907887</v>
      </c>
    </row>
    <row r="7" spans="1:10" x14ac:dyDescent="0.3">
      <c r="A7" s="2" t="s">
        <v>50</v>
      </c>
      <c r="B7" s="18">
        <v>8495826.1339198817</v>
      </c>
      <c r="C7" s="23">
        <v>4729779.8507575765</v>
      </c>
      <c r="D7" s="7">
        <f t="shared" si="0"/>
        <v>0.79624134779953692</v>
      </c>
      <c r="E7" s="23">
        <v>8415915</v>
      </c>
      <c r="F7" s="5">
        <f t="shared" si="1"/>
        <v>9.4952401396499742E-3</v>
      </c>
      <c r="G7" s="23">
        <v>3357424.8600000003</v>
      </c>
      <c r="H7" s="24">
        <v>8630233</v>
      </c>
      <c r="I7" s="24">
        <v>8493125</v>
      </c>
      <c r="J7" s="24">
        <v>9072993</v>
      </c>
    </row>
    <row r="8" spans="1:10" x14ac:dyDescent="0.3">
      <c r="A8" s="2" t="s">
        <v>49</v>
      </c>
      <c r="B8" s="18">
        <v>7551232.2027272731</v>
      </c>
      <c r="C8" s="23">
        <v>5857359.8799999999</v>
      </c>
      <c r="D8" s="7">
        <f t="shared" si="0"/>
        <v>0.28918699848220242</v>
      </c>
      <c r="E8" s="23">
        <v>7051912</v>
      </c>
      <c r="F8" s="5">
        <f t="shared" si="1"/>
        <v>7.0806357584620061E-2</v>
      </c>
      <c r="G8" s="23">
        <v>5198410.05</v>
      </c>
      <c r="H8" s="24">
        <v>7219663</v>
      </c>
      <c r="I8" s="24">
        <v>7027334</v>
      </c>
      <c r="J8" s="24">
        <v>6424532</v>
      </c>
    </row>
    <row r="9" spans="1:10" x14ac:dyDescent="0.3">
      <c r="A9" s="2" t="s">
        <v>48</v>
      </c>
      <c r="B9" s="18">
        <v>4836903.2504000003</v>
      </c>
      <c r="C9" s="23">
        <v>3569088.4799999995</v>
      </c>
      <c r="D9" s="7">
        <f t="shared" si="0"/>
        <v>0.35522088552985398</v>
      </c>
      <c r="E9" s="23">
        <v>4890790</v>
      </c>
      <c r="F9" s="5">
        <f t="shared" si="1"/>
        <v>-1.1018005189345592E-2</v>
      </c>
      <c r="G9" s="23">
        <v>3375319.62</v>
      </c>
      <c r="H9" s="24">
        <v>4494441</v>
      </c>
      <c r="I9" s="24">
        <v>6532014</v>
      </c>
      <c r="J9" s="24">
        <v>5377866</v>
      </c>
    </row>
    <row r="10" spans="1:10" x14ac:dyDescent="0.3">
      <c r="A10" s="2" t="s">
        <v>47</v>
      </c>
      <c r="B10" s="18">
        <v>4462555.4733043294</v>
      </c>
      <c r="C10" s="23">
        <v>1605138.25</v>
      </c>
      <c r="D10" s="7">
        <f t="shared" si="0"/>
        <v>1.7801689189727612</v>
      </c>
      <c r="E10" s="23">
        <v>3426470</v>
      </c>
      <c r="F10" s="5">
        <f t="shared" si="1"/>
        <v>0.30237692823936269</v>
      </c>
      <c r="G10" s="23">
        <v>1356276.84</v>
      </c>
      <c r="H10" s="24">
        <v>3562570</v>
      </c>
      <c r="I10" s="24">
        <v>3481506</v>
      </c>
      <c r="J10" s="24">
        <v>3322811</v>
      </c>
    </row>
    <row r="11" spans="1:10" x14ac:dyDescent="0.3">
      <c r="A11" s="2" t="s">
        <v>46</v>
      </c>
      <c r="B11" s="18">
        <v>3945700</v>
      </c>
      <c r="C11" s="23">
        <v>476215</v>
      </c>
      <c r="D11" s="7">
        <f t="shared" si="0"/>
        <v>7.2855432945203322</v>
      </c>
      <c r="E11" s="23">
        <v>2957831</v>
      </c>
      <c r="F11" s="5">
        <f t="shared" si="1"/>
        <v>0.33398426076405308</v>
      </c>
      <c r="G11" s="23">
        <v>249346.53</v>
      </c>
      <c r="H11" s="24">
        <v>3810574</v>
      </c>
      <c r="I11" s="24">
        <v>3175462</v>
      </c>
      <c r="J11" s="24">
        <v>3703193</v>
      </c>
    </row>
    <row r="12" spans="1:10" x14ac:dyDescent="0.3">
      <c r="A12" s="2" t="s">
        <v>45</v>
      </c>
      <c r="B12" s="64">
        <f>2231826.31220505+'32-Extraordinárias'!B16</f>
        <v>7121826.3122050501</v>
      </c>
      <c r="C12" s="23">
        <v>2403620.34</v>
      </c>
      <c r="D12" s="69">
        <f t="shared" si="0"/>
        <v>1.9629580818928543</v>
      </c>
      <c r="E12" s="23">
        <v>2488530</v>
      </c>
      <c r="F12" s="70">
        <f t="shared" si="1"/>
        <v>1.8618607419661606</v>
      </c>
      <c r="G12" s="23">
        <v>1728506.4400000002</v>
      </c>
      <c r="H12" s="24">
        <v>3277373</v>
      </c>
      <c r="I12" s="24">
        <v>6767169</v>
      </c>
      <c r="J12" s="24">
        <v>5722536</v>
      </c>
    </row>
    <row r="13" spans="1:10" x14ac:dyDescent="0.3">
      <c r="A13" s="2" t="s">
        <v>107</v>
      </c>
      <c r="B13" s="62">
        <f>852000+560000</f>
        <v>1412000</v>
      </c>
      <c r="C13" s="23">
        <v>1058502.71</v>
      </c>
      <c r="D13" s="7">
        <f t="shared" si="0"/>
        <v>0.3339597401692056</v>
      </c>
      <c r="E13" s="23">
        <v>545487</v>
      </c>
      <c r="F13" s="5">
        <f t="shared" si="1"/>
        <v>1.5885126501639819</v>
      </c>
      <c r="G13" s="23">
        <v>475928.13999999996</v>
      </c>
      <c r="H13" s="24">
        <v>1014815</v>
      </c>
      <c r="I13" s="24">
        <v>1167360</v>
      </c>
      <c r="J13" s="24">
        <v>2298912</v>
      </c>
    </row>
    <row r="14" spans="1:10" s="11" customFormat="1" x14ac:dyDescent="0.3">
      <c r="A14" s="12" t="s">
        <v>108</v>
      </c>
      <c r="B14" s="68">
        <f>SUM(B5:B13)</f>
        <v>213388945.9014686</v>
      </c>
      <c r="C14" s="25">
        <v>174232385.45595452</v>
      </c>
      <c r="D14" s="71">
        <f t="shared" si="0"/>
        <v>0.22473755578243382</v>
      </c>
      <c r="E14" s="25">
        <v>191677976.50000003</v>
      </c>
      <c r="F14" s="72">
        <f t="shared" si="1"/>
        <v>0.11326793926932233</v>
      </c>
      <c r="G14" s="25">
        <v>163929258.28</v>
      </c>
      <c r="H14" s="25">
        <v>189838866</v>
      </c>
      <c r="I14" s="25">
        <v>189424928</v>
      </c>
      <c r="J14" s="25">
        <v>185943727</v>
      </c>
    </row>
    <row r="16" spans="1:10" x14ac:dyDescent="0.3">
      <c r="A16" s="63" t="s">
        <v>140</v>
      </c>
      <c r="B16" s="63"/>
      <c r="C16" s="63"/>
      <c r="D16"/>
      <c r="E16"/>
      <c r="F16"/>
      <c r="G16"/>
      <c r="H16"/>
      <c r="I16"/>
      <c r="J16"/>
    </row>
    <row r="18" spans="1:1" x14ac:dyDescent="0.3">
      <c r="A18" s="65" t="s">
        <v>142</v>
      </c>
    </row>
  </sheetData>
  <mergeCells count="1">
    <mergeCell ref="A3:A4"/>
  </mergeCells>
  <pageMargins left="0.511811024" right="0.511811024" top="0.78740157499999996" bottom="0.78740157499999996" header="0.31496062000000002" footer="0.31496062000000002"/>
  <pageSetup paperSize="9" scale="72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showGridLines="0" zoomScale="90" zoomScaleNormal="90" zoomScaleSheetLayoutView="80" workbookViewId="0"/>
  </sheetViews>
  <sheetFormatPr defaultRowHeight="14.4" x14ac:dyDescent="0.3"/>
  <cols>
    <col min="1" max="1" width="45.6640625" customWidth="1"/>
    <col min="2" max="3" width="15.6640625" style="15" customWidth="1"/>
    <col min="4" max="4" width="15.6640625" style="4" customWidth="1"/>
    <col min="5" max="5" width="15.6640625" style="15" customWidth="1"/>
    <col min="6" max="6" width="15.6640625" style="4" customWidth="1"/>
    <col min="7" max="7" width="18" style="4" customWidth="1"/>
    <col min="8" max="8" width="15.6640625" style="4" customWidth="1"/>
    <col min="9" max="10" width="15.6640625" style="15" customWidth="1"/>
  </cols>
  <sheetData>
    <row r="1" spans="1:10" s="29" customFormat="1" ht="18" x14ac:dyDescent="0.35">
      <c r="A1" s="31" t="s">
        <v>44</v>
      </c>
      <c r="B1" s="30"/>
      <c r="C1" s="30"/>
      <c r="D1" s="32"/>
      <c r="E1" s="28"/>
      <c r="F1" s="33"/>
      <c r="G1" s="33"/>
      <c r="H1" s="33"/>
      <c r="I1" s="28"/>
      <c r="J1" s="28"/>
    </row>
    <row r="3" spans="1:10" x14ac:dyDescent="0.3">
      <c r="A3" s="66" t="s">
        <v>43</v>
      </c>
      <c r="B3" s="17"/>
      <c r="C3" s="17"/>
      <c r="D3" s="10"/>
      <c r="E3" s="17"/>
      <c r="F3" s="10"/>
      <c r="G3" s="10"/>
      <c r="H3" s="10"/>
      <c r="I3" s="17"/>
      <c r="J3" s="17"/>
    </row>
    <row r="4" spans="1:10" ht="28.8" x14ac:dyDescent="0.3">
      <c r="A4" s="67"/>
      <c r="B4" s="16" t="s">
        <v>111</v>
      </c>
      <c r="C4" s="20" t="s">
        <v>112</v>
      </c>
      <c r="D4" s="9" t="s">
        <v>113</v>
      </c>
      <c r="E4" s="16" t="s">
        <v>5</v>
      </c>
      <c r="F4" s="1" t="s">
        <v>114</v>
      </c>
      <c r="G4" s="35" t="s">
        <v>115</v>
      </c>
      <c r="H4" s="1" t="s">
        <v>2</v>
      </c>
      <c r="I4" s="21" t="s">
        <v>3</v>
      </c>
      <c r="J4" s="22" t="s">
        <v>4</v>
      </c>
    </row>
    <row r="5" spans="1:10" x14ac:dyDescent="0.3">
      <c r="A5" s="3" t="s">
        <v>104</v>
      </c>
      <c r="B5" s="18">
        <v>12000</v>
      </c>
      <c r="C5" s="23">
        <v>18330.12</v>
      </c>
      <c r="D5" s="6">
        <v>-0.34533980137609566</v>
      </c>
      <c r="E5" s="23" t="s">
        <v>39</v>
      </c>
      <c r="F5" s="8" t="s">
        <v>39</v>
      </c>
      <c r="G5" s="23">
        <v>32386.61</v>
      </c>
      <c r="H5" s="23">
        <v>54783</v>
      </c>
      <c r="I5" s="26">
        <v>26069</v>
      </c>
      <c r="J5" s="27">
        <v>21928</v>
      </c>
    </row>
    <row r="6" spans="1:10" x14ac:dyDescent="0.3">
      <c r="A6" s="2" t="s">
        <v>105</v>
      </c>
      <c r="B6" s="18">
        <v>840000</v>
      </c>
      <c r="C6" s="23">
        <v>1040172.59</v>
      </c>
      <c r="D6" s="7">
        <v>-0.19244170815922002</v>
      </c>
      <c r="E6" s="23">
        <v>545487</v>
      </c>
      <c r="F6" s="5">
        <v>0.5399083754516607</v>
      </c>
      <c r="G6" s="23">
        <v>443541.52999999997</v>
      </c>
      <c r="H6" s="23">
        <v>960032</v>
      </c>
      <c r="I6" s="23">
        <v>1141291</v>
      </c>
      <c r="J6" s="24">
        <v>2276984</v>
      </c>
    </row>
    <row r="7" spans="1:10" s="11" customFormat="1" x14ac:dyDescent="0.3">
      <c r="A7" s="12" t="s">
        <v>90</v>
      </c>
      <c r="B7" s="19">
        <v>852000</v>
      </c>
      <c r="C7" s="25">
        <v>1058502.71</v>
      </c>
      <c r="D7" s="34">
        <v>-0.1950894485664566</v>
      </c>
      <c r="E7" s="25">
        <v>545487</v>
      </c>
      <c r="F7" s="14">
        <v>0.56190706652954159</v>
      </c>
      <c r="G7" s="25">
        <v>475928.13999999996</v>
      </c>
      <c r="H7" s="25">
        <v>1014815</v>
      </c>
      <c r="I7" s="25">
        <v>1167360</v>
      </c>
      <c r="J7" s="25">
        <v>2298912</v>
      </c>
    </row>
    <row r="8" spans="1:10" x14ac:dyDescent="0.3">
      <c r="G8" s="38"/>
      <c r="H8" s="39"/>
      <c r="I8" s="40"/>
      <c r="J8" s="40"/>
    </row>
    <row r="12" spans="1:10" x14ac:dyDescent="0.3">
      <c r="D12" s="15"/>
      <c r="F12" s="15"/>
      <c r="G12" s="15"/>
      <c r="H12" s="15"/>
    </row>
    <row r="16" spans="1:10" x14ac:dyDescent="0.3">
      <c r="D16" s="15"/>
      <c r="F16" s="15"/>
      <c r="G16" s="15"/>
      <c r="H16" s="15"/>
    </row>
  </sheetData>
  <mergeCells count="1">
    <mergeCell ref="A3:A4"/>
  </mergeCells>
  <pageMargins left="0.511811024" right="0.511811024" top="0.78740157499999996" bottom="0.78740157499999996" header="0.31496062000000002" footer="0.31496062000000002"/>
  <pageSetup paperSize="9" scale="4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"/>
  <sheetViews>
    <sheetView showGridLines="0" zoomScale="90" zoomScaleNormal="90" zoomScaleSheetLayoutView="80" workbookViewId="0">
      <selection activeCell="A12" sqref="A12"/>
    </sheetView>
  </sheetViews>
  <sheetFormatPr defaultRowHeight="14.4" x14ac:dyDescent="0.3"/>
  <cols>
    <col min="1" max="1" width="45.6640625" customWidth="1"/>
    <col min="2" max="3" width="15.6640625" style="15" customWidth="1"/>
    <col min="4" max="4" width="15.6640625" style="44" customWidth="1"/>
    <col min="5" max="5" width="15.6640625" style="15" customWidth="1"/>
    <col min="6" max="6" width="15.6640625" style="44" customWidth="1"/>
    <col min="7" max="10" width="15.6640625" style="15" customWidth="1"/>
  </cols>
  <sheetData>
    <row r="1" spans="1:10" s="29" customFormat="1" ht="18" x14ac:dyDescent="0.35">
      <c r="A1" s="31" t="s">
        <v>52</v>
      </c>
      <c r="B1" s="30"/>
      <c r="C1" s="30"/>
      <c r="D1" s="41"/>
      <c r="E1" s="28"/>
      <c r="F1" s="45"/>
      <c r="G1" s="28"/>
      <c r="H1" s="28"/>
      <c r="I1" s="28"/>
      <c r="J1" s="28"/>
    </row>
    <row r="3" spans="1:10" x14ac:dyDescent="0.3">
      <c r="A3" s="66" t="s">
        <v>43</v>
      </c>
      <c r="B3" s="17"/>
      <c r="C3" s="17"/>
      <c r="D3" s="42"/>
      <c r="E3" s="17"/>
      <c r="F3" s="42"/>
      <c r="G3" s="17"/>
      <c r="H3" s="17"/>
      <c r="I3" s="17"/>
      <c r="J3" s="17"/>
    </row>
    <row r="4" spans="1:10" ht="28.8" x14ac:dyDescent="0.3">
      <c r="A4" s="67"/>
      <c r="B4" s="16" t="s">
        <v>111</v>
      </c>
      <c r="C4" s="20" t="s">
        <v>112</v>
      </c>
      <c r="D4" s="43" t="s">
        <v>113</v>
      </c>
      <c r="E4" s="16" t="s">
        <v>5</v>
      </c>
      <c r="F4" s="46" t="s">
        <v>114</v>
      </c>
      <c r="G4" s="37" t="s">
        <v>115</v>
      </c>
      <c r="H4" s="21" t="s">
        <v>2</v>
      </c>
      <c r="I4" s="21" t="s">
        <v>3</v>
      </c>
      <c r="J4" s="21" t="s">
        <v>4</v>
      </c>
    </row>
    <row r="5" spans="1:10" x14ac:dyDescent="0.3">
      <c r="A5" s="3" t="s">
        <v>52</v>
      </c>
      <c r="B5" s="18">
        <v>152953115.00803858</v>
      </c>
      <c r="C5" s="23">
        <v>140972173.94</v>
      </c>
      <c r="D5" s="6">
        <v>8.4987985452631643E-2</v>
      </c>
      <c r="E5" s="23">
        <v>142988072.50000003</v>
      </c>
      <c r="F5" s="8">
        <v>6.9691424842715843E-2</v>
      </c>
      <c r="G5" s="26">
        <v>137312194.08999997</v>
      </c>
      <c r="H5" s="27">
        <v>137205057</v>
      </c>
      <c r="I5" s="27">
        <v>132837752</v>
      </c>
      <c r="J5" s="27">
        <v>131112997</v>
      </c>
    </row>
    <row r="6" spans="1:10" s="11" customFormat="1" x14ac:dyDescent="0.3">
      <c r="A6" s="12" t="s">
        <v>108</v>
      </c>
      <c r="B6" s="19">
        <v>152953115.00803858</v>
      </c>
      <c r="C6" s="25">
        <v>140972173.94</v>
      </c>
      <c r="D6" s="14">
        <v>8.4987985452631643E-2</v>
      </c>
      <c r="E6" s="25">
        <v>142988072.50000003</v>
      </c>
      <c r="F6" s="14">
        <v>6.9691424842715843E-2</v>
      </c>
      <c r="G6" s="25">
        <v>137312194.08999997</v>
      </c>
      <c r="H6" s="25">
        <v>137205057</v>
      </c>
      <c r="I6" s="25">
        <v>132837752</v>
      </c>
      <c r="J6" s="25">
        <v>131112997</v>
      </c>
    </row>
    <row r="9" spans="1:10" x14ac:dyDescent="0.3">
      <c r="D9" s="15"/>
      <c r="F9" s="15"/>
    </row>
  </sheetData>
  <mergeCells count="1">
    <mergeCell ref="A3:A4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3"/>
  <sheetViews>
    <sheetView showGridLines="0" topLeftCell="A28" zoomScale="90" zoomScaleNormal="90" zoomScaleSheetLayoutView="80" workbookViewId="0"/>
  </sheetViews>
  <sheetFormatPr defaultRowHeight="14.4" x14ac:dyDescent="0.3"/>
  <cols>
    <col min="1" max="1" width="45.6640625" customWidth="1"/>
    <col min="2" max="3" width="15.6640625" style="15" customWidth="1"/>
    <col min="4" max="4" width="15.6640625" style="44" customWidth="1"/>
    <col min="5" max="5" width="15.6640625" style="15" customWidth="1"/>
    <col min="6" max="6" width="15.6640625" style="44" customWidth="1"/>
    <col min="7" max="10" width="15.6640625" style="15" customWidth="1"/>
  </cols>
  <sheetData>
    <row r="1" spans="1:10" s="29" customFormat="1" ht="18" x14ac:dyDescent="0.35">
      <c r="A1" s="31" t="s">
        <v>51</v>
      </c>
      <c r="B1" s="30"/>
      <c r="C1" s="30"/>
      <c r="D1" s="41"/>
      <c r="E1" s="28"/>
      <c r="F1" s="45"/>
      <c r="G1" s="28"/>
      <c r="H1" s="28"/>
      <c r="I1" s="28"/>
      <c r="J1" s="28"/>
    </row>
    <row r="3" spans="1:10" x14ac:dyDescent="0.3">
      <c r="A3" s="66" t="s">
        <v>43</v>
      </c>
      <c r="B3" s="17"/>
      <c r="C3" s="17"/>
      <c r="D3" s="42"/>
      <c r="E3" s="17"/>
      <c r="F3" s="42"/>
      <c r="G3" s="17"/>
      <c r="H3" s="17"/>
      <c r="I3" s="17"/>
      <c r="J3" s="17"/>
    </row>
    <row r="4" spans="1:10" ht="28.8" x14ac:dyDescent="0.3">
      <c r="A4" s="67"/>
      <c r="B4" s="16" t="s">
        <v>111</v>
      </c>
      <c r="C4" s="20" t="s">
        <v>112</v>
      </c>
      <c r="D4" s="43" t="s">
        <v>113</v>
      </c>
      <c r="E4" s="16" t="s">
        <v>5</v>
      </c>
      <c r="F4" s="46" t="s">
        <v>114</v>
      </c>
      <c r="G4" s="37" t="s">
        <v>115</v>
      </c>
      <c r="H4" s="21" t="s">
        <v>2</v>
      </c>
      <c r="I4" s="21" t="s">
        <v>3</v>
      </c>
      <c r="J4" s="21" t="s">
        <v>4</v>
      </c>
    </row>
    <row r="5" spans="1:10" x14ac:dyDescent="0.3">
      <c r="A5" s="3" t="s">
        <v>53</v>
      </c>
      <c r="B5" s="18">
        <v>21878.949999999997</v>
      </c>
      <c r="C5" s="23">
        <v>22741.5</v>
      </c>
      <c r="D5" s="6">
        <v>-3.7928456786052056E-2</v>
      </c>
      <c r="E5" s="23">
        <v>17222</v>
      </c>
      <c r="F5" s="8">
        <v>0.27040703751016126</v>
      </c>
      <c r="G5" s="26">
        <v>9522.7000000000007</v>
      </c>
      <c r="H5" s="27">
        <v>19715</v>
      </c>
      <c r="I5" s="27">
        <v>20615</v>
      </c>
      <c r="J5" s="27">
        <v>15737</v>
      </c>
    </row>
    <row r="6" spans="1:10" x14ac:dyDescent="0.3">
      <c r="A6" s="2" t="s">
        <v>54</v>
      </c>
      <c r="B6" s="18">
        <v>41531.910000000003</v>
      </c>
      <c r="C6" s="23">
        <v>4022.01</v>
      </c>
      <c r="D6" s="7">
        <v>9.3261578166140815</v>
      </c>
      <c r="E6" s="23">
        <v>13758</v>
      </c>
      <c r="F6" s="5">
        <v>2.018746184038378</v>
      </c>
      <c r="G6" s="23">
        <v>1180.5999999999999</v>
      </c>
      <c r="H6" s="24">
        <v>3890</v>
      </c>
      <c r="I6" s="24">
        <v>6855</v>
      </c>
      <c r="J6" s="24">
        <v>7434</v>
      </c>
    </row>
    <row r="7" spans="1:10" x14ac:dyDescent="0.3">
      <c r="A7" s="2" t="s">
        <v>12</v>
      </c>
      <c r="B7" s="18">
        <v>820327.80999999994</v>
      </c>
      <c r="C7" s="23">
        <v>592128.80999999994</v>
      </c>
      <c r="D7" s="7">
        <v>0.38538742946826043</v>
      </c>
      <c r="E7" s="23">
        <v>582752</v>
      </c>
      <c r="F7" s="5">
        <v>0.40767909848443229</v>
      </c>
      <c r="G7" s="23">
        <v>332397.41000000003</v>
      </c>
      <c r="H7" s="24">
        <v>601432</v>
      </c>
      <c r="I7" s="24">
        <v>456160</v>
      </c>
      <c r="J7" s="24">
        <v>365666</v>
      </c>
    </row>
    <row r="8" spans="1:10" x14ac:dyDescent="0.3">
      <c r="A8" s="2" t="s">
        <v>9</v>
      </c>
      <c r="B8" s="18">
        <v>30122.589999999997</v>
      </c>
      <c r="C8" s="23">
        <v>18586.5</v>
      </c>
      <c r="D8" s="7">
        <v>0.62067037903854927</v>
      </c>
      <c r="E8" s="23">
        <v>38290</v>
      </c>
      <c r="F8" s="5">
        <v>-0.21330399582136339</v>
      </c>
      <c r="G8" s="23">
        <v>15172.5</v>
      </c>
      <c r="H8" s="24">
        <v>39041</v>
      </c>
      <c r="I8" s="24">
        <v>35468</v>
      </c>
      <c r="J8" s="24">
        <v>40564</v>
      </c>
    </row>
    <row r="9" spans="1:10" x14ac:dyDescent="0.3">
      <c r="A9" s="2" t="s">
        <v>139</v>
      </c>
      <c r="B9" s="18">
        <v>90652.950000000012</v>
      </c>
      <c r="C9" s="23">
        <v>3460.64</v>
      </c>
      <c r="D9" s="7">
        <v>25.195429169171025</v>
      </c>
      <c r="E9" s="23">
        <v>103119</v>
      </c>
      <c r="F9" s="5">
        <v>-0.12088994268757447</v>
      </c>
      <c r="G9" s="23">
        <v>19164.420000000002</v>
      </c>
      <c r="H9" s="24">
        <v>116713</v>
      </c>
      <c r="I9" s="24">
        <v>112411</v>
      </c>
      <c r="J9" s="24">
        <v>129341</v>
      </c>
    </row>
    <row r="10" spans="1:10" x14ac:dyDescent="0.3">
      <c r="A10" s="2" t="s">
        <v>135</v>
      </c>
      <c r="B10" s="18">
        <v>181888.12999999995</v>
      </c>
      <c r="C10" s="23">
        <v>72919.709999999992</v>
      </c>
      <c r="D10" s="7">
        <v>1.4943616753275619</v>
      </c>
      <c r="E10" s="23">
        <v>151483</v>
      </c>
      <c r="F10" s="5">
        <v>0.20071645003069616</v>
      </c>
      <c r="G10" s="23">
        <v>85267.030000000013</v>
      </c>
      <c r="H10" s="24">
        <v>172867</v>
      </c>
      <c r="I10" s="24">
        <v>114383</v>
      </c>
      <c r="J10" s="24">
        <v>136992</v>
      </c>
    </row>
    <row r="11" spans="1:10" x14ac:dyDescent="0.3">
      <c r="A11" s="2" t="s">
        <v>13</v>
      </c>
      <c r="B11" s="18">
        <v>656423.18999999994</v>
      </c>
      <c r="C11" s="23">
        <v>586974.48</v>
      </c>
      <c r="D11" s="7">
        <v>0.11831640448831782</v>
      </c>
      <c r="E11" s="23">
        <v>523946</v>
      </c>
      <c r="F11" s="5">
        <v>0.25284512144381277</v>
      </c>
      <c r="G11" s="23">
        <v>303452.23</v>
      </c>
      <c r="H11" s="24">
        <v>547785</v>
      </c>
      <c r="I11" s="24">
        <v>514515</v>
      </c>
      <c r="J11" s="24">
        <v>471866</v>
      </c>
    </row>
    <row r="12" spans="1:10" x14ac:dyDescent="0.3">
      <c r="A12" s="2" t="s">
        <v>14</v>
      </c>
      <c r="B12" s="18">
        <v>0</v>
      </c>
      <c r="C12" s="23">
        <v>0</v>
      </c>
      <c r="D12" s="7" t="s">
        <v>39</v>
      </c>
      <c r="E12" s="23">
        <v>0</v>
      </c>
      <c r="F12" s="5" t="s">
        <v>39</v>
      </c>
      <c r="G12" s="23">
        <v>0</v>
      </c>
      <c r="H12" s="24">
        <v>1464</v>
      </c>
      <c r="I12" s="24">
        <v>3840</v>
      </c>
      <c r="J12" s="24">
        <v>4317</v>
      </c>
    </row>
    <row r="13" spans="1:10" x14ac:dyDescent="0.3">
      <c r="A13" s="2" t="s">
        <v>132</v>
      </c>
      <c r="B13" s="18">
        <v>278025.2</v>
      </c>
      <c r="C13" s="23">
        <v>109800</v>
      </c>
      <c r="D13" s="7">
        <v>1.532105646630237</v>
      </c>
      <c r="E13" s="23">
        <v>105750</v>
      </c>
      <c r="F13" s="5">
        <v>1.6290799054373521</v>
      </c>
      <c r="G13" s="23">
        <v>69179.899999999994</v>
      </c>
      <c r="H13" s="24">
        <v>77544</v>
      </c>
      <c r="I13" s="24">
        <v>0</v>
      </c>
      <c r="J13" s="24">
        <v>0</v>
      </c>
    </row>
    <row r="14" spans="1:10" x14ac:dyDescent="0.3">
      <c r="A14" s="2" t="s">
        <v>1</v>
      </c>
      <c r="B14" s="18">
        <v>221279.59000000003</v>
      </c>
      <c r="C14" s="23">
        <v>79701.47</v>
      </c>
      <c r="D14" s="7">
        <v>1.7763551914412621</v>
      </c>
      <c r="E14" s="23">
        <v>169964</v>
      </c>
      <c r="F14" s="5">
        <v>0.30192034783836585</v>
      </c>
      <c r="G14" s="23">
        <v>42792.74</v>
      </c>
      <c r="H14" s="24">
        <v>182819</v>
      </c>
      <c r="I14" s="24">
        <v>172203</v>
      </c>
      <c r="J14" s="24">
        <v>141409</v>
      </c>
    </row>
    <row r="15" spans="1:10" x14ac:dyDescent="0.3">
      <c r="A15" s="2" t="s">
        <v>137</v>
      </c>
      <c r="B15" s="18">
        <v>81611.450000000012</v>
      </c>
      <c r="C15" s="23">
        <v>80761</v>
      </c>
      <c r="D15" s="7">
        <v>1.0530454055794447E-2</v>
      </c>
      <c r="E15" s="23">
        <v>101732</v>
      </c>
      <c r="F15" s="5">
        <v>-0.19777995124444603</v>
      </c>
      <c r="G15" s="23">
        <v>61958.560000000005</v>
      </c>
      <c r="H15" s="24">
        <v>120153</v>
      </c>
      <c r="I15" s="24">
        <v>79853</v>
      </c>
      <c r="J15" s="24">
        <v>0</v>
      </c>
    </row>
    <row r="16" spans="1:10" x14ac:dyDescent="0.3">
      <c r="A16" s="2" t="s">
        <v>55</v>
      </c>
      <c r="B16" s="18">
        <v>0</v>
      </c>
      <c r="C16" s="23">
        <v>0</v>
      </c>
      <c r="D16" s="7" t="s">
        <v>39</v>
      </c>
      <c r="E16" s="23">
        <v>0</v>
      </c>
      <c r="F16" s="5" t="s">
        <v>39</v>
      </c>
      <c r="G16" s="23">
        <v>0</v>
      </c>
      <c r="H16" s="24">
        <v>0</v>
      </c>
      <c r="I16" s="24">
        <v>0</v>
      </c>
      <c r="J16" s="24">
        <v>8150</v>
      </c>
    </row>
    <row r="17" spans="1:10" x14ac:dyDescent="0.3">
      <c r="A17" s="2" t="s">
        <v>15</v>
      </c>
      <c r="B17" s="18">
        <v>6228037.3699999992</v>
      </c>
      <c r="C17" s="23">
        <v>3568823.3666666667</v>
      </c>
      <c r="D17" s="7">
        <v>0.74512345670306379</v>
      </c>
      <c r="E17" s="23">
        <v>5575935</v>
      </c>
      <c r="F17" s="5">
        <v>0.11694942103880313</v>
      </c>
      <c r="G17" s="23">
        <v>3809501.74</v>
      </c>
      <c r="H17" s="24">
        <v>6287054</v>
      </c>
      <c r="I17" s="24">
        <v>6359088</v>
      </c>
      <c r="J17" s="24">
        <v>6008193</v>
      </c>
    </row>
    <row r="18" spans="1:10" x14ac:dyDescent="0.3">
      <c r="A18" s="2" t="s">
        <v>120</v>
      </c>
      <c r="B18" s="18">
        <v>314072.24</v>
      </c>
      <c r="C18" s="23">
        <v>409353.0625</v>
      </c>
      <c r="D18" s="7">
        <v>-0.23275952039567316</v>
      </c>
      <c r="E18" s="23">
        <v>321770</v>
      </c>
      <c r="F18" s="5">
        <v>-2.3923174938620728E-2</v>
      </c>
      <c r="G18" s="23">
        <v>55228.99</v>
      </c>
      <c r="H18" s="24">
        <v>335300</v>
      </c>
      <c r="I18" s="24">
        <v>297249</v>
      </c>
      <c r="J18" s="24">
        <v>274340</v>
      </c>
    </row>
    <row r="19" spans="1:10" x14ac:dyDescent="0.3">
      <c r="A19" s="2" t="s">
        <v>121</v>
      </c>
      <c r="B19" s="18">
        <v>37164.720000000001</v>
      </c>
      <c r="C19" s="23">
        <v>33789.19</v>
      </c>
      <c r="D19" s="7">
        <v>9.9899701650143058E-2</v>
      </c>
      <c r="E19" s="23">
        <v>29190</v>
      </c>
      <c r="F19" s="5">
        <v>0.27320041109969173</v>
      </c>
      <c r="G19" s="23">
        <v>14209.35</v>
      </c>
      <c r="H19" s="24">
        <v>27926</v>
      </c>
      <c r="I19" s="24">
        <v>23409</v>
      </c>
      <c r="J19" s="24">
        <v>20505</v>
      </c>
    </row>
    <row r="20" spans="1:10" x14ac:dyDescent="0.3">
      <c r="A20" s="2" t="s">
        <v>119</v>
      </c>
      <c r="B20" s="18">
        <v>517656.97</v>
      </c>
      <c r="C20" s="23">
        <v>179071.02636363637</v>
      </c>
      <c r="D20" s="7">
        <v>1.8907913273965558</v>
      </c>
      <c r="E20" s="23">
        <v>478391</v>
      </c>
      <c r="F20" s="5">
        <v>8.207924062116545E-2</v>
      </c>
      <c r="G20" s="23">
        <v>30611.139999999956</v>
      </c>
      <c r="H20" s="24">
        <v>500929</v>
      </c>
      <c r="I20" s="24">
        <v>481741</v>
      </c>
      <c r="J20" s="24">
        <v>464874</v>
      </c>
    </row>
    <row r="21" spans="1:10" x14ac:dyDescent="0.3">
      <c r="A21" s="2" t="s">
        <v>122</v>
      </c>
      <c r="B21" s="18">
        <v>379018.51</v>
      </c>
      <c r="C21" s="23">
        <v>232926.255</v>
      </c>
      <c r="D21" s="7">
        <v>0.62720389764563045</v>
      </c>
      <c r="E21" s="23">
        <v>376357</v>
      </c>
      <c r="F21" s="5">
        <v>7.0717696229909421E-3</v>
      </c>
      <c r="G21" s="23">
        <v>85425.22</v>
      </c>
      <c r="H21" s="24">
        <v>393854</v>
      </c>
      <c r="I21" s="24">
        <v>360236</v>
      </c>
      <c r="J21" s="24">
        <v>370943</v>
      </c>
    </row>
    <row r="22" spans="1:10" x14ac:dyDescent="0.3">
      <c r="A22" s="2" t="s">
        <v>123</v>
      </c>
      <c r="B22" s="18">
        <v>96578.719999999987</v>
      </c>
      <c r="C22" s="23">
        <v>24014.02</v>
      </c>
      <c r="D22" s="7">
        <v>3.0217639528908524</v>
      </c>
      <c r="E22" s="23">
        <v>62612</v>
      </c>
      <c r="F22" s="5">
        <v>0.54249536830000622</v>
      </c>
      <c r="G22" s="23">
        <v>34110.800000000003</v>
      </c>
      <c r="H22" s="24">
        <v>56222</v>
      </c>
      <c r="I22" s="24">
        <v>55524</v>
      </c>
      <c r="J22" s="24">
        <v>68293</v>
      </c>
    </row>
    <row r="23" spans="1:10" x14ac:dyDescent="0.3">
      <c r="A23" s="2" t="s">
        <v>16</v>
      </c>
      <c r="B23" s="18">
        <v>227364.37</v>
      </c>
      <c r="C23" s="23">
        <v>163625.36000000002</v>
      </c>
      <c r="D23" s="7">
        <v>0.38954236678226395</v>
      </c>
      <c r="E23" s="23">
        <v>141857</v>
      </c>
      <c r="F23" s="5">
        <v>0.60277159392909763</v>
      </c>
      <c r="G23" s="23">
        <v>73225.02</v>
      </c>
      <c r="H23" s="24">
        <v>106374</v>
      </c>
      <c r="I23" s="24">
        <v>71669</v>
      </c>
      <c r="J23" s="24">
        <v>13273</v>
      </c>
    </row>
    <row r="24" spans="1:10" x14ac:dyDescent="0.3">
      <c r="A24" s="2" t="s">
        <v>130</v>
      </c>
      <c r="B24" s="18">
        <v>149164.51999999999</v>
      </c>
      <c r="C24" s="23">
        <v>164947.87</v>
      </c>
      <c r="D24" s="7">
        <v>-9.568689792720575E-2</v>
      </c>
      <c r="E24" s="23">
        <v>137696</v>
      </c>
      <c r="F24" s="5">
        <v>8.3288693934464142E-2</v>
      </c>
      <c r="G24" s="23">
        <v>64945.32</v>
      </c>
      <c r="H24" s="24">
        <v>136409</v>
      </c>
      <c r="I24" s="24">
        <v>142359</v>
      </c>
      <c r="J24" s="24">
        <v>127727</v>
      </c>
    </row>
    <row r="25" spans="1:10" x14ac:dyDescent="0.3">
      <c r="A25" s="2" t="s">
        <v>124</v>
      </c>
      <c r="B25" s="18">
        <v>693740.98000000021</v>
      </c>
      <c r="C25" s="23">
        <v>252582.97333333333</v>
      </c>
      <c r="D25" s="7">
        <v>1.7465864814429568</v>
      </c>
      <c r="E25" s="23">
        <v>696880</v>
      </c>
      <c r="F25" s="5">
        <v>-4.5043909998848664E-3</v>
      </c>
      <c r="G25" s="23">
        <v>390992.19000000006</v>
      </c>
      <c r="H25" s="24">
        <v>752362</v>
      </c>
      <c r="I25" s="24">
        <v>811577</v>
      </c>
      <c r="J25" s="24">
        <v>814985</v>
      </c>
    </row>
    <row r="26" spans="1:10" x14ac:dyDescent="0.3">
      <c r="A26" s="2" t="s">
        <v>125</v>
      </c>
      <c r="B26" s="18">
        <v>165361.99000000002</v>
      </c>
      <c r="C26" s="23">
        <v>64745.493333333339</v>
      </c>
      <c r="D26" s="7">
        <v>1.5540308905927458</v>
      </c>
      <c r="E26" s="23">
        <v>155818</v>
      </c>
      <c r="F26" s="5">
        <v>6.1250882439769505E-2</v>
      </c>
      <c r="G26" s="23">
        <v>89662.3</v>
      </c>
      <c r="H26" s="24">
        <v>175038</v>
      </c>
      <c r="I26" s="24">
        <v>188628</v>
      </c>
      <c r="J26" s="24">
        <v>179993</v>
      </c>
    </row>
    <row r="27" spans="1:10" x14ac:dyDescent="0.3">
      <c r="A27" s="2" t="s">
        <v>17</v>
      </c>
      <c r="B27" s="18">
        <v>339992.88</v>
      </c>
      <c r="C27" s="23">
        <v>128465.65666666666</v>
      </c>
      <c r="D27" s="7">
        <v>1.6465663183600019</v>
      </c>
      <c r="E27" s="23">
        <v>338900</v>
      </c>
      <c r="F27" s="5">
        <v>3.2247860725878041E-3</v>
      </c>
      <c r="G27" s="23">
        <v>196406.02000000002</v>
      </c>
      <c r="H27" s="24">
        <v>361263</v>
      </c>
      <c r="I27" s="24">
        <v>362004</v>
      </c>
      <c r="J27" s="24">
        <v>364354</v>
      </c>
    </row>
    <row r="28" spans="1:10" x14ac:dyDescent="0.3">
      <c r="A28" s="2" t="s">
        <v>126</v>
      </c>
      <c r="B28" s="18">
        <v>193515.90000000002</v>
      </c>
      <c r="C28" s="23">
        <v>91829.28</v>
      </c>
      <c r="D28" s="7">
        <v>1.1073441934859996</v>
      </c>
      <c r="E28" s="23">
        <v>147651</v>
      </c>
      <c r="F28" s="5">
        <v>0.31063047321047632</v>
      </c>
      <c r="G28" s="23">
        <v>68388.37</v>
      </c>
      <c r="H28" s="24">
        <v>152649</v>
      </c>
      <c r="I28" s="24">
        <v>106756</v>
      </c>
      <c r="J28" s="24">
        <v>95798</v>
      </c>
    </row>
    <row r="29" spans="1:10" x14ac:dyDescent="0.3">
      <c r="A29" s="2" t="s">
        <v>56</v>
      </c>
      <c r="B29" s="18">
        <v>236475.77</v>
      </c>
      <c r="C29" s="23">
        <v>179026.12</v>
      </c>
      <c r="D29" s="7">
        <v>0.32090093892444305</v>
      </c>
      <c r="E29" s="23">
        <v>204832</v>
      </c>
      <c r="F29" s="5">
        <v>0.15448645719418841</v>
      </c>
      <c r="G29" s="23">
        <v>126627.19</v>
      </c>
      <c r="H29" s="24">
        <v>216254</v>
      </c>
      <c r="I29" s="24">
        <v>212139</v>
      </c>
      <c r="J29" s="24">
        <v>187366</v>
      </c>
    </row>
    <row r="30" spans="1:10" x14ac:dyDescent="0.3">
      <c r="A30" s="2" t="s">
        <v>18</v>
      </c>
      <c r="B30" s="18">
        <v>133964.76</v>
      </c>
      <c r="C30" s="23">
        <v>115431.37</v>
      </c>
      <c r="D30" s="7">
        <v>0.16055765430142621</v>
      </c>
      <c r="E30" s="23">
        <v>65920</v>
      </c>
      <c r="F30" s="5">
        <v>1.0322324029126215</v>
      </c>
      <c r="G30" s="23">
        <v>35545.540000000008</v>
      </c>
      <c r="H30" s="24">
        <v>70594</v>
      </c>
      <c r="I30" s="24">
        <v>71422</v>
      </c>
      <c r="J30" s="24">
        <v>88967</v>
      </c>
    </row>
    <row r="31" spans="1:10" x14ac:dyDescent="0.3">
      <c r="A31" s="2" t="s">
        <v>57</v>
      </c>
      <c r="B31" s="18">
        <v>14273.58</v>
      </c>
      <c r="C31" s="23">
        <v>13526.689999999999</v>
      </c>
      <c r="D31" s="7">
        <v>5.5216021066498921E-2</v>
      </c>
      <c r="E31" s="23">
        <v>10488</v>
      </c>
      <c r="F31" s="5">
        <v>0.36094393592677343</v>
      </c>
      <c r="G31" s="23">
        <v>5221.6100000000006</v>
      </c>
      <c r="H31" s="24">
        <v>13053</v>
      </c>
      <c r="I31" s="24">
        <v>750</v>
      </c>
      <c r="J31" s="24" t="s">
        <v>39</v>
      </c>
    </row>
    <row r="32" spans="1:10" x14ac:dyDescent="0.3">
      <c r="A32" s="2" t="s">
        <v>118</v>
      </c>
      <c r="B32" s="18">
        <v>74485.35000000002</v>
      </c>
      <c r="C32" s="23">
        <v>28383.77</v>
      </c>
      <c r="D32" s="7">
        <v>1.6242232797123153</v>
      </c>
      <c r="E32" s="23">
        <v>66135</v>
      </c>
      <c r="F32" s="5">
        <v>0.12626219097301017</v>
      </c>
      <c r="G32" s="23">
        <v>24556.720000000001</v>
      </c>
      <c r="H32" s="24">
        <v>82662</v>
      </c>
      <c r="I32" s="24">
        <v>80246</v>
      </c>
      <c r="J32" s="24">
        <v>87731</v>
      </c>
    </row>
    <row r="33" spans="1:10" x14ac:dyDescent="0.3">
      <c r="A33" s="2" t="s">
        <v>58</v>
      </c>
      <c r="B33" s="18">
        <v>2202900.14</v>
      </c>
      <c r="C33" s="23">
        <v>1495157.6539999996</v>
      </c>
      <c r="D33" s="7">
        <v>0.4733564277362825</v>
      </c>
      <c r="E33" s="23">
        <v>1533480</v>
      </c>
      <c r="F33" s="5">
        <v>0.43653659649946541</v>
      </c>
      <c r="G33" s="23">
        <v>943519.71000000008</v>
      </c>
      <c r="H33" s="24">
        <v>1975221</v>
      </c>
      <c r="I33" s="24">
        <v>1944050</v>
      </c>
      <c r="J33" s="24">
        <v>1869738</v>
      </c>
    </row>
    <row r="34" spans="1:10" x14ac:dyDescent="0.3">
      <c r="A34" s="2" t="s">
        <v>131</v>
      </c>
      <c r="B34" s="18">
        <v>1080713.1599999999</v>
      </c>
      <c r="C34" s="23">
        <v>587320.25</v>
      </c>
      <c r="D34" s="7">
        <v>0.84007474627343415</v>
      </c>
      <c r="E34" s="23">
        <v>1012540</v>
      </c>
      <c r="F34" s="5">
        <v>6.7328856143954674E-2</v>
      </c>
      <c r="G34" s="23">
        <v>395128.77</v>
      </c>
      <c r="H34" s="24">
        <v>969209</v>
      </c>
      <c r="I34" s="24">
        <v>890990</v>
      </c>
      <c r="J34" s="24">
        <v>793816</v>
      </c>
    </row>
    <row r="35" spans="1:10" x14ac:dyDescent="0.3">
      <c r="A35" s="2" t="s">
        <v>138</v>
      </c>
      <c r="B35" s="18">
        <v>80224.75</v>
      </c>
      <c r="C35" s="23">
        <v>80250</v>
      </c>
      <c r="D35" s="7">
        <v>-3.1464174454831628E-4</v>
      </c>
      <c r="E35" s="23">
        <v>80250</v>
      </c>
      <c r="F35" s="5">
        <v>-3.1464174454831628E-4</v>
      </c>
      <c r="G35" s="23" t="s">
        <v>39</v>
      </c>
      <c r="H35" s="24">
        <v>77418</v>
      </c>
      <c r="I35" s="24">
        <v>70498</v>
      </c>
      <c r="J35" s="24">
        <v>65330</v>
      </c>
    </row>
    <row r="36" spans="1:10" x14ac:dyDescent="0.3">
      <c r="A36" s="2" t="s">
        <v>127</v>
      </c>
      <c r="B36" s="18">
        <v>570000</v>
      </c>
      <c r="C36" s="23">
        <v>-540</v>
      </c>
      <c r="D36" s="7">
        <v>-1056.5555555555557</v>
      </c>
      <c r="E36" s="23">
        <v>331500</v>
      </c>
      <c r="F36" s="5">
        <v>0.71945701357466074</v>
      </c>
      <c r="G36" s="23">
        <v>-5580</v>
      </c>
      <c r="H36" s="24">
        <v>536806</v>
      </c>
      <c r="I36" s="24">
        <v>620187</v>
      </c>
      <c r="J36" s="24">
        <v>624172</v>
      </c>
    </row>
    <row r="37" spans="1:10" x14ac:dyDescent="0.3">
      <c r="A37" s="2" t="s">
        <v>19</v>
      </c>
      <c r="B37" s="18">
        <v>178200.59999999998</v>
      </c>
      <c r="C37" s="23">
        <v>102414.19</v>
      </c>
      <c r="D37" s="7">
        <v>0.73999911535696339</v>
      </c>
      <c r="E37" s="23">
        <v>147435</v>
      </c>
      <c r="F37" s="5">
        <v>0.20867229626615114</v>
      </c>
      <c r="G37" s="23">
        <v>74055.58</v>
      </c>
      <c r="H37" s="24">
        <v>161422</v>
      </c>
      <c r="I37" s="24">
        <v>150421</v>
      </c>
      <c r="J37" s="24">
        <v>165068</v>
      </c>
    </row>
    <row r="38" spans="1:10" x14ac:dyDescent="0.3">
      <c r="A38" s="2" t="s">
        <v>128</v>
      </c>
      <c r="B38" s="18">
        <v>0</v>
      </c>
      <c r="C38" s="23">
        <v>0</v>
      </c>
      <c r="D38" s="7" t="s">
        <v>39</v>
      </c>
      <c r="E38" s="23" t="s">
        <v>39</v>
      </c>
      <c r="F38" s="5" t="s">
        <v>39</v>
      </c>
      <c r="G38" s="23" t="s">
        <v>39</v>
      </c>
      <c r="H38" s="24">
        <v>29143</v>
      </c>
      <c r="I38" s="24">
        <v>26610</v>
      </c>
      <c r="J38" s="24">
        <v>108847</v>
      </c>
    </row>
    <row r="39" spans="1:10" x14ac:dyDescent="0.3">
      <c r="A39" s="2" t="s">
        <v>59</v>
      </c>
      <c r="B39" s="18">
        <v>6940.5099999999993</v>
      </c>
      <c r="C39" s="23">
        <v>2600</v>
      </c>
      <c r="D39" s="7">
        <v>1.669426923076923</v>
      </c>
      <c r="E39" s="23">
        <v>6008</v>
      </c>
      <c r="F39" s="5">
        <v>0.15521138482023966</v>
      </c>
      <c r="G39" s="23"/>
      <c r="H39" s="24">
        <v>6347</v>
      </c>
      <c r="I39" s="24">
        <v>15828</v>
      </c>
      <c r="J39" s="24">
        <v>7208</v>
      </c>
    </row>
    <row r="40" spans="1:10" x14ac:dyDescent="0.3">
      <c r="A40" s="2" t="s">
        <v>10</v>
      </c>
      <c r="B40" s="18">
        <v>95333.41</v>
      </c>
      <c r="C40" s="23">
        <v>40651.1</v>
      </c>
      <c r="D40" s="7">
        <v>1.3451618775383696</v>
      </c>
      <c r="E40" s="23">
        <v>31972</v>
      </c>
      <c r="F40" s="5">
        <v>1.9817781183535597</v>
      </c>
      <c r="G40" s="23">
        <v>19265.8</v>
      </c>
      <c r="H40" s="24">
        <v>61027</v>
      </c>
      <c r="I40" s="24">
        <v>52732</v>
      </c>
      <c r="J40" s="24">
        <v>52999</v>
      </c>
    </row>
    <row r="41" spans="1:10" x14ac:dyDescent="0.3">
      <c r="A41" s="2" t="s">
        <v>136</v>
      </c>
      <c r="B41" s="18">
        <v>232800</v>
      </c>
      <c r="C41" s="23" t="s">
        <v>39</v>
      </c>
      <c r="D41" s="7" t="s">
        <v>39</v>
      </c>
      <c r="E41" s="23" t="s">
        <v>39</v>
      </c>
      <c r="F41" s="5" t="s">
        <v>39</v>
      </c>
      <c r="G41" s="23" t="s">
        <v>39</v>
      </c>
      <c r="H41" s="24" t="s">
        <v>39</v>
      </c>
      <c r="I41" s="24" t="s">
        <v>39</v>
      </c>
      <c r="J41" s="24" t="s">
        <v>39</v>
      </c>
    </row>
    <row r="42" spans="1:10" x14ac:dyDescent="0.3">
      <c r="A42" s="2" t="s">
        <v>133</v>
      </c>
      <c r="B42" s="18">
        <v>73581.94</v>
      </c>
      <c r="C42" s="23" t="s">
        <v>39</v>
      </c>
      <c r="D42" s="7" t="s">
        <v>39</v>
      </c>
      <c r="E42" s="23">
        <v>65000</v>
      </c>
      <c r="F42" s="5">
        <v>0.13202984615384628</v>
      </c>
      <c r="G42" s="23" t="s">
        <v>39</v>
      </c>
      <c r="H42" s="24">
        <v>50000</v>
      </c>
      <c r="I42" s="24">
        <v>39500</v>
      </c>
      <c r="J42" s="24">
        <v>22080</v>
      </c>
    </row>
    <row r="43" spans="1:10" x14ac:dyDescent="0.3">
      <c r="A43" s="2" t="s">
        <v>60</v>
      </c>
      <c r="B43" s="18">
        <v>355646.04</v>
      </c>
      <c r="C43" s="23">
        <v>234440.58000000002</v>
      </c>
      <c r="D43" s="7">
        <v>0.51699863564575699</v>
      </c>
      <c r="E43" s="23">
        <v>353648</v>
      </c>
      <c r="F43" s="5">
        <v>5.6497986698638147E-3</v>
      </c>
      <c r="G43" s="23">
        <v>132669.79999999999</v>
      </c>
      <c r="H43" s="24">
        <v>260613</v>
      </c>
      <c r="I43" s="24">
        <v>270781</v>
      </c>
      <c r="J43" s="24">
        <v>249715</v>
      </c>
    </row>
    <row r="44" spans="1:10" x14ac:dyDescent="0.3">
      <c r="A44" s="2" t="s">
        <v>20</v>
      </c>
      <c r="B44" s="18">
        <v>18275.570000000003</v>
      </c>
      <c r="C44" s="23">
        <v>16453.72</v>
      </c>
      <c r="D44" s="7">
        <v>0.11072572038420514</v>
      </c>
      <c r="E44" s="23">
        <v>16595</v>
      </c>
      <c r="F44" s="5">
        <v>0.10126965953600497</v>
      </c>
      <c r="G44" s="23">
        <v>4589</v>
      </c>
      <c r="H44" s="24">
        <v>8671</v>
      </c>
      <c r="I44" s="24">
        <v>10431</v>
      </c>
      <c r="J44" s="24">
        <v>16794</v>
      </c>
    </row>
    <row r="45" spans="1:10" x14ac:dyDescent="0.3">
      <c r="A45" s="2" t="s">
        <v>21</v>
      </c>
      <c r="B45" s="18">
        <v>21047.7</v>
      </c>
      <c r="C45" s="23">
        <v>11047.279999999999</v>
      </c>
      <c r="D45" s="7">
        <v>0.90523821248307312</v>
      </c>
      <c r="E45" s="23">
        <v>17375</v>
      </c>
      <c r="F45" s="5">
        <v>0.211378417266187</v>
      </c>
      <c r="G45" s="23">
        <v>12139.869999999999</v>
      </c>
      <c r="H45" s="24">
        <v>18354</v>
      </c>
      <c r="I45" s="24">
        <v>19187</v>
      </c>
      <c r="J45" s="24">
        <v>19786</v>
      </c>
    </row>
    <row r="46" spans="1:10" x14ac:dyDescent="0.3">
      <c r="A46" s="2" t="s">
        <v>61</v>
      </c>
      <c r="B46" s="18">
        <v>4906213.26</v>
      </c>
      <c r="C46" s="23">
        <v>3352013.2340000002</v>
      </c>
      <c r="D46" s="7">
        <v>0.46366166166514589</v>
      </c>
      <c r="E46" s="23">
        <v>4322119</v>
      </c>
      <c r="F46" s="5">
        <v>0.13514071685670848</v>
      </c>
      <c r="G46" s="23">
        <v>3018808.46</v>
      </c>
      <c r="H46" s="24">
        <v>4556215</v>
      </c>
      <c r="I46" s="24">
        <v>4379588</v>
      </c>
      <c r="J46" s="24">
        <v>4104950</v>
      </c>
    </row>
    <row r="47" spans="1:10" x14ac:dyDescent="0.3">
      <c r="A47" s="2" t="s">
        <v>134</v>
      </c>
      <c r="B47" s="18">
        <v>46078.8</v>
      </c>
      <c r="C47" s="23">
        <v>40741</v>
      </c>
      <c r="D47" s="7">
        <v>0.13101789352249593</v>
      </c>
      <c r="E47" s="23">
        <v>35280</v>
      </c>
      <c r="F47" s="5">
        <v>0.30608843537414976</v>
      </c>
      <c r="G47" s="23">
        <v>15257.460000000001</v>
      </c>
      <c r="H47" s="24">
        <v>38425</v>
      </c>
      <c r="I47" s="24">
        <v>10925</v>
      </c>
      <c r="J47" s="24">
        <v>19866</v>
      </c>
    </row>
    <row r="48" spans="1:10" x14ac:dyDescent="0.3">
      <c r="A48" s="2" t="s">
        <v>62</v>
      </c>
      <c r="B48" s="18">
        <v>27994.940000000002</v>
      </c>
      <c r="C48" s="23">
        <v>24526.489999999998</v>
      </c>
      <c r="D48" s="7">
        <v>0.14141648478848801</v>
      </c>
      <c r="E48" s="23">
        <v>25114</v>
      </c>
      <c r="F48" s="5">
        <v>0.11471450187146615</v>
      </c>
      <c r="G48" s="23">
        <v>10684.5</v>
      </c>
      <c r="H48" s="24">
        <v>25601</v>
      </c>
      <c r="I48" s="24">
        <v>27608</v>
      </c>
      <c r="J48" s="24">
        <v>23821</v>
      </c>
    </row>
    <row r="49" spans="1:10" x14ac:dyDescent="0.3">
      <c r="A49" s="2" t="s">
        <v>129</v>
      </c>
      <c r="B49" s="18">
        <v>63748.560000000005</v>
      </c>
      <c r="C49" s="23">
        <v>31094.829999999998</v>
      </c>
      <c r="D49" s="7">
        <v>1.050133736058374</v>
      </c>
      <c r="E49" s="23">
        <v>54123</v>
      </c>
      <c r="F49" s="5">
        <v>0.17784601740480022</v>
      </c>
      <c r="G49" s="23">
        <v>23988.16</v>
      </c>
      <c r="H49" s="24">
        <v>56108</v>
      </c>
      <c r="I49" s="24">
        <v>53474</v>
      </c>
      <c r="J49" s="24">
        <v>59082</v>
      </c>
    </row>
    <row r="50" spans="1:10" x14ac:dyDescent="0.3">
      <c r="A50" s="2" t="s">
        <v>22</v>
      </c>
      <c r="B50" s="18">
        <v>281689.60000000003</v>
      </c>
      <c r="C50" s="23">
        <v>255797.5</v>
      </c>
      <c r="D50" s="7">
        <v>0.10122108308329847</v>
      </c>
      <c r="E50" s="23">
        <v>122587</v>
      </c>
      <c r="F50" s="5">
        <v>1.2978749785866368</v>
      </c>
      <c r="G50" s="23">
        <v>116289.95999999999</v>
      </c>
      <c r="H50" s="24">
        <v>106635</v>
      </c>
      <c r="I50" s="24">
        <v>92627</v>
      </c>
      <c r="J50" s="24">
        <v>95652</v>
      </c>
    </row>
    <row r="51" spans="1:10" x14ac:dyDescent="0.3">
      <c r="A51" s="2" t="s">
        <v>11</v>
      </c>
      <c r="B51" s="18" t="s">
        <v>39</v>
      </c>
      <c r="C51" s="23" t="s">
        <v>39</v>
      </c>
      <c r="D51" s="7" t="s">
        <v>39</v>
      </c>
      <c r="E51" s="23" t="s">
        <v>39</v>
      </c>
      <c r="F51" s="5" t="s">
        <v>39</v>
      </c>
      <c r="G51" s="23" t="s">
        <v>39</v>
      </c>
      <c r="H51" s="24" t="s">
        <v>39</v>
      </c>
      <c r="I51" s="24" t="s">
        <v>39</v>
      </c>
      <c r="J51" s="24">
        <v>1150</v>
      </c>
    </row>
    <row r="52" spans="1:10" s="58" customFormat="1" x14ac:dyDescent="0.3">
      <c r="A52" s="53" t="s">
        <v>23</v>
      </c>
      <c r="B52" s="54">
        <v>143788.11000000002</v>
      </c>
      <c r="C52" s="59">
        <v>64901.553333333344</v>
      </c>
      <c r="D52" s="56">
        <v>1.2154802560965927</v>
      </c>
      <c r="E52" s="55">
        <v>139495</v>
      </c>
      <c r="F52" s="57">
        <v>3.0776085164342826E-2</v>
      </c>
      <c r="G52" s="55">
        <v>70289.03</v>
      </c>
      <c r="H52" s="55">
        <v>135559</v>
      </c>
      <c r="I52" s="55">
        <v>126669</v>
      </c>
      <c r="J52" s="55">
        <v>118995</v>
      </c>
    </row>
    <row r="53" spans="1:10" s="52" customFormat="1" x14ac:dyDescent="0.3">
      <c r="A53" s="48" t="s">
        <v>0</v>
      </c>
      <c r="B53" s="49">
        <v>22609787.489999991</v>
      </c>
      <c r="C53" s="60">
        <v>13560507.00519697</v>
      </c>
      <c r="D53" s="47">
        <v>0.66732611703492695</v>
      </c>
      <c r="E53" s="50">
        <v>18912969</v>
      </c>
      <c r="F53" s="51">
        <v>0.19546473586458002</v>
      </c>
      <c r="G53" s="50">
        <v>10875851.709999999</v>
      </c>
      <c r="H53" s="50">
        <v>20624140</v>
      </c>
      <c r="I53" s="50">
        <v>19943206</v>
      </c>
      <c r="J53" s="50">
        <v>18907887</v>
      </c>
    </row>
  </sheetData>
  <sortState ref="A5:J53">
    <sortCondition ref="A5"/>
  </sortState>
  <mergeCells count="1">
    <mergeCell ref="A3:A4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showGridLines="0" zoomScale="90" zoomScaleNormal="90" zoomScaleSheetLayoutView="80" workbookViewId="0"/>
  </sheetViews>
  <sheetFormatPr defaultRowHeight="14.4" x14ac:dyDescent="0.3"/>
  <cols>
    <col min="1" max="1" width="45.6640625" customWidth="1"/>
    <col min="2" max="3" width="15.6640625" style="15" customWidth="1"/>
    <col min="4" max="4" width="15.6640625" style="4" customWidth="1"/>
    <col min="5" max="5" width="15.6640625" style="15" customWidth="1"/>
    <col min="6" max="8" width="15.6640625" style="4" customWidth="1"/>
    <col min="9" max="10" width="15.6640625" style="15" customWidth="1"/>
  </cols>
  <sheetData>
    <row r="1" spans="1:10" s="29" customFormat="1" ht="18" x14ac:dyDescent="0.35">
      <c r="A1" s="31" t="s">
        <v>50</v>
      </c>
      <c r="B1" s="30"/>
      <c r="C1" s="30"/>
      <c r="D1" s="32"/>
      <c r="E1" s="28"/>
      <c r="F1" s="33"/>
      <c r="G1" s="33"/>
      <c r="H1" s="33"/>
      <c r="I1" s="28"/>
      <c r="J1" s="28"/>
    </row>
    <row r="3" spans="1:10" x14ac:dyDescent="0.3">
      <c r="A3" s="66" t="s">
        <v>43</v>
      </c>
      <c r="B3" s="17"/>
      <c r="C3" s="17"/>
      <c r="D3" s="10"/>
      <c r="E3" s="17"/>
      <c r="F3" s="10"/>
      <c r="G3" s="10"/>
      <c r="H3" s="10"/>
      <c r="I3" s="17"/>
      <c r="J3" s="17"/>
    </row>
    <row r="4" spans="1:10" ht="28.8" x14ac:dyDescent="0.3">
      <c r="A4" s="67"/>
      <c r="B4" s="16" t="s">
        <v>111</v>
      </c>
      <c r="C4" s="20" t="s">
        <v>112</v>
      </c>
      <c r="D4" s="9" t="s">
        <v>113</v>
      </c>
      <c r="E4" s="16" t="s">
        <v>5</v>
      </c>
      <c r="F4" s="1" t="s">
        <v>114</v>
      </c>
      <c r="G4" s="35" t="s">
        <v>115</v>
      </c>
      <c r="H4" s="1" t="s">
        <v>2</v>
      </c>
      <c r="I4" s="21" t="s">
        <v>3</v>
      </c>
      <c r="J4" s="22" t="s">
        <v>4</v>
      </c>
    </row>
    <row r="5" spans="1:10" x14ac:dyDescent="0.3">
      <c r="A5" s="3" t="s">
        <v>63</v>
      </c>
      <c r="B5" s="18">
        <v>294000</v>
      </c>
      <c r="C5" s="23">
        <v>112775.05999999998</v>
      </c>
      <c r="D5" s="6">
        <v>1.606959375592441</v>
      </c>
      <c r="E5" s="23">
        <v>352056</v>
      </c>
      <c r="F5" s="8">
        <v>-0.16490558320267235</v>
      </c>
      <c r="G5" s="23">
        <v>117348.75</v>
      </c>
      <c r="H5" s="23">
        <v>412500</v>
      </c>
      <c r="I5" s="26">
        <v>438300</v>
      </c>
      <c r="J5" s="27">
        <v>429936</v>
      </c>
    </row>
    <row r="6" spans="1:10" x14ac:dyDescent="0.3">
      <c r="A6" s="2" t="s">
        <v>64</v>
      </c>
      <c r="B6" s="18">
        <v>540459.44999999995</v>
      </c>
      <c r="C6" s="23">
        <v>415730.03075757576</v>
      </c>
      <c r="D6" s="7">
        <v>0.30002504032516608</v>
      </c>
      <c r="E6" s="23">
        <v>376085</v>
      </c>
      <c r="F6" s="5">
        <v>0.43706728532113748</v>
      </c>
      <c r="G6" s="23">
        <v>84278.959999999992</v>
      </c>
      <c r="H6" s="23">
        <v>675433</v>
      </c>
      <c r="I6" s="23">
        <v>645718</v>
      </c>
      <c r="J6" s="24">
        <v>629719</v>
      </c>
    </row>
    <row r="7" spans="1:10" x14ac:dyDescent="0.3">
      <c r="A7" s="2" t="s">
        <v>65</v>
      </c>
      <c r="B7" s="18">
        <v>420213.1</v>
      </c>
      <c r="C7" s="23">
        <v>116260.31</v>
      </c>
      <c r="D7" s="7">
        <v>2.6144157881567662</v>
      </c>
      <c r="E7" s="23">
        <v>377310</v>
      </c>
      <c r="F7" s="5">
        <v>0.11370782645569943</v>
      </c>
      <c r="G7" s="23">
        <v>87874.22</v>
      </c>
      <c r="H7" s="23">
        <v>396467</v>
      </c>
      <c r="I7" s="23">
        <v>391462</v>
      </c>
      <c r="J7" s="24">
        <v>373341</v>
      </c>
    </row>
    <row r="8" spans="1:10" x14ac:dyDescent="0.3">
      <c r="A8" s="2" t="s">
        <v>66</v>
      </c>
      <c r="B8" s="18">
        <v>6487153.6000000006</v>
      </c>
      <c r="C8" s="23">
        <v>3935014.45</v>
      </c>
      <c r="D8" s="7">
        <v>0.64857173523212852</v>
      </c>
      <c r="E8" s="23">
        <v>6434464</v>
      </c>
      <c r="F8" s="5">
        <v>8.1886540976841005E-3</v>
      </c>
      <c r="G8" s="23">
        <v>2671762.9300000006</v>
      </c>
      <c r="H8" s="23">
        <v>6466917</v>
      </c>
      <c r="I8" s="23">
        <v>6321847</v>
      </c>
      <c r="J8" s="24">
        <v>6272530</v>
      </c>
    </row>
    <row r="9" spans="1:10" x14ac:dyDescent="0.3">
      <c r="A9" s="2" t="s">
        <v>67</v>
      </c>
      <c r="B9" s="18">
        <v>754000</v>
      </c>
      <c r="C9" s="23">
        <v>150000</v>
      </c>
      <c r="D9" s="7">
        <v>4.0266666666666664</v>
      </c>
      <c r="E9" s="23">
        <v>876000</v>
      </c>
      <c r="F9" s="5">
        <v>-0.13926940639269403</v>
      </c>
      <c r="G9" s="23">
        <v>396160</v>
      </c>
      <c r="H9" s="23">
        <v>678916</v>
      </c>
      <c r="I9" s="23">
        <v>695798</v>
      </c>
      <c r="J9" s="24">
        <v>1367467</v>
      </c>
    </row>
    <row r="10" spans="1:10" s="11" customFormat="1" x14ac:dyDescent="0.3">
      <c r="A10" s="12" t="s">
        <v>0</v>
      </c>
      <c r="B10" s="19">
        <v>8495826.1500000004</v>
      </c>
      <c r="C10" s="25">
        <v>4729779.8507575756</v>
      </c>
      <c r="D10" s="34">
        <v>0.79624135119929784</v>
      </c>
      <c r="E10" s="25">
        <v>8415915</v>
      </c>
      <c r="F10" s="14">
        <v>9.4952420503295887E-3</v>
      </c>
      <c r="G10" s="25">
        <v>3357424.8600000003</v>
      </c>
      <c r="H10" s="25">
        <v>8630233</v>
      </c>
      <c r="I10" s="25">
        <v>8493125</v>
      </c>
      <c r="J10" s="25">
        <v>9072993</v>
      </c>
    </row>
  </sheetData>
  <mergeCells count="1">
    <mergeCell ref="A3:A4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showGridLines="0" zoomScale="90" zoomScaleNormal="90" zoomScaleSheetLayoutView="80" workbookViewId="0"/>
  </sheetViews>
  <sheetFormatPr defaultRowHeight="14.4" x14ac:dyDescent="0.3"/>
  <cols>
    <col min="1" max="1" width="45.6640625" customWidth="1"/>
    <col min="2" max="3" width="15.6640625" style="15" customWidth="1"/>
    <col min="4" max="4" width="15.6640625" style="4" customWidth="1"/>
    <col min="5" max="5" width="15.6640625" style="15" customWidth="1"/>
    <col min="6" max="8" width="15.6640625" style="4" customWidth="1"/>
    <col min="9" max="10" width="15.6640625" style="15" customWidth="1"/>
  </cols>
  <sheetData>
    <row r="1" spans="1:10" s="29" customFormat="1" ht="18" x14ac:dyDescent="0.35">
      <c r="A1" s="31" t="s">
        <v>49</v>
      </c>
      <c r="B1" s="30"/>
      <c r="C1" s="30"/>
      <c r="D1" s="32"/>
      <c r="E1" s="28"/>
      <c r="F1" s="33"/>
      <c r="G1" s="33"/>
      <c r="H1" s="33"/>
      <c r="I1" s="28"/>
      <c r="J1" s="28"/>
    </row>
    <row r="3" spans="1:10" x14ac:dyDescent="0.3">
      <c r="A3" s="66" t="s">
        <v>43</v>
      </c>
      <c r="B3" s="17"/>
      <c r="C3" s="17"/>
      <c r="D3" s="10"/>
      <c r="E3" s="17"/>
      <c r="F3" s="10"/>
      <c r="G3" s="10"/>
      <c r="H3" s="10"/>
      <c r="I3" s="17"/>
      <c r="J3" s="17"/>
    </row>
    <row r="4" spans="1:10" ht="28.8" x14ac:dyDescent="0.3">
      <c r="A4" s="67"/>
      <c r="B4" s="16" t="s">
        <v>111</v>
      </c>
      <c r="C4" s="20" t="s">
        <v>112</v>
      </c>
      <c r="D4" s="9" t="s">
        <v>113</v>
      </c>
      <c r="E4" s="16" t="s">
        <v>5</v>
      </c>
      <c r="F4" s="1" t="s">
        <v>114</v>
      </c>
      <c r="G4" s="35" t="s">
        <v>115</v>
      </c>
      <c r="H4" s="1" t="s">
        <v>2</v>
      </c>
      <c r="I4" s="21" t="s">
        <v>3</v>
      </c>
      <c r="J4" s="22" t="s">
        <v>4</v>
      </c>
    </row>
    <row r="5" spans="1:10" x14ac:dyDescent="0.3">
      <c r="A5" s="3" t="s">
        <v>68</v>
      </c>
      <c r="B5" s="18">
        <v>0</v>
      </c>
      <c r="C5" s="23">
        <v>1750</v>
      </c>
      <c r="D5" s="6">
        <v>-1</v>
      </c>
      <c r="E5" s="23">
        <v>9000</v>
      </c>
      <c r="F5" s="8">
        <v>-1</v>
      </c>
      <c r="G5" s="23">
        <v>245</v>
      </c>
      <c r="H5" s="23">
        <v>15830</v>
      </c>
      <c r="I5" s="26">
        <v>17040</v>
      </c>
      <c r="J5" s="27">
        <v>6618</v>
      </c>
    </row>
    <row r="6" spans="1:10" x14ac:dyDescent="0.3">
      <c r="A6" s="2" t="s">
        <v>6</v>
      </c>
      <c r="B6" s="18">
        <v>663526.99999999988</v>
      </c>
      <c r="C6" s="23">
        <v>476401.16000000003</v>
      </c>
      <c r="D6" s="7">
        <v>0.39279047935147737</v>
      </c>
      <c r="E6" s="23">
        <v>637940</v>
      </c>
      <c r="F6" s="5">
        <v>4.0108787660281253E-2</v>
      </c>
      <c r="G6" s="23">
        <v>407030.93000000005</v>
      </c>
      <c r="H6" s="23">
        <v>692482</v>
      </c>
      <c r="I6" s="23">
        <v>687046</v>
      </c>
      <c r="J6" s="24">
        <v>708911</v>
      </c>
    </row>
    <row r="7" spans="1:10" x14ac:dyDescent="0.3">
      <c r="A7" s="2" t="s">
        <v>7</v>
      </c>
      <c r="B7" s="18">
        <v>13600</v>
      </c>
      <c r="C7" s="23">
        <v>2357.75</v>
      </c>
      <c r="D7" s="7">
        <v>4.7682112183225529</v>
      </c>
      <c r="E7" s="23">
        <v>13832</v>
      </c>
      <c r="F7" s="5">
        <v>-1.6772700983227251E-2</v>
      </c>
      <c r="G7" s="23">
        <v>4005</v>
      </c>
      <c r="H7" s="23">
        <v>20557</v>
      </c>
      <c r="I7" s="23">
        <v>17725</v>
      </c>
      <c r="J7" s="24">
        <v>11549</v>
      </c>
    </row>
    <row r="8" spans="1:10" x14ac:dyDescent="0.3">
      <c r="A8" s="2" t="s">
        <v>69</v>
      </c>
      <c r="B8" s="18">
        <v>550853.93000000005</v>
      </c>
      <c r="C8" s="23">
        <v>361865.04000000004</v>
      </c>
      <c r="D8" s="7">
        <v>0.5222634659595744</v>
      </c>
      <c r="E8" s="23">
        <v>981012</v>
      </c>
      <c r="F8" s="5">
        <v>-0.43848400427313827</v>
      </c>
      <c r="G8" s="23">
        <v>332229.00000000006</v>
      </c>
      <c r="H8" s="23">
        <v>865538</v>
      </c>
      <c r="I8" s="23">
        <v>835521</v>
      </c>
      <c r="J8" s="24">
        <v>822816</v>
      </c>
    </row>
    <row r="9" spans="1:10" x14ac:dyDescent="0.3">
      <c r="A9" s="2" t="s">
        <v>70</v>
      </c>
      <c r="B9" s="18">
        <v>14000</v>
      </c>
      <c r="C9" s="23" t="s">
        <v>39</v>
      </c>
      <c r="D9" s="7" t="s">
        <v>39</v>
      </c>
      <c r="E9" s="23" t="s">
        <v>39</v>
      </c>
      <c r="F9" s="5" t="s">
        <v>39</v>
      </c>
      <c r="G9" s="23"/>
      <c r="H9" s="23">
        <v>39300</v>
      </c>
      <c r="I9" s="23">
        <v>56770</v>
      </c>
      <c r="J9" s="24">
        <v>23135</v>
      </c>
    </row>
    <row r="10" spans="1:10" x14ac:dyDescent="0.3">
      <c r="A10" s="2" t="s">
        <v>71</v>
      </c>
      <c r="B10" s="18">
        <v>76500</v>
      </c>
      <c r="C10" s="23" t="s">
        <v>39</v>
      </c>
      <c r="D10" s="7" t="s">
        <v>39</v>
      </c>
      <c r="E10" s="23">
        <v>10000</v>
      </c>
      <c r="F10" s="5">
        <v>6.65</v>
      </c>
      <c r="G10" s="23">
        <v>-510</v>
      </c>
      <c r="H10" s="23">
        <v>47952</v>
      </c>
      <c r="I10" s="23">
        <v>32822</v>
      </c>
      <c r="J10" s="24">
        <v>56226</v>
      </c>
    </row>
    <row r="11" spans="1:10" x14ac:dyDescent="0.3">
      <c r="A11" s="2" t="s">
        <v>72</v>
      </c>
      <c r="B11" s="18">
        <v>0</v>
      </c>
      <c r="C11" s="23" t="s">
        <v>39</v>
      </c>
      <c r="D11" s="7" t="s">
        <v>39</v>
      </c>
      <c r="E11" s="23" t="s">
        <v>39</v>
      </c>
      <c r="F11" s="5" t="s">
        <v>39</v>
      </c>
      <c r="G11" s="23">
        <v>175</v>
      </c>
      <c r="H11" s="23">
        <v>22886</v>
      </c>
      <c r="I11" s="23">
        <v>18414</v>
      </c>
      <c r="J11" s="24">
        <v>16593</v>
      </c>
    </row>
    <row r="12" spans="1:10" x14ac:dyDescent="0.3">
      <c r="A12" s="2" t="s">
        <v>8</v>
      </c>
      <c r="B12" s="18">
        <v>6195551.2699999996</v>
      </c>
      <c r="C12" s="23">
        <v>4998724.8899999997</v>
      </c>
      <c r="D12" s="7">
        <v>0.23942633498280008</v>
      </c>
      <c r="E12" s="23">
        <v>5359858</v>
      </c>
      <c r="F12" s="5">
        <v>0.15591705414583745</v>
      </c>
      <c r="G12" s="23">
        <v>4452174.8499999996</v>
      </c>
      <c r="H12" s="23">
        <v>5496764</v>
      </c>
      <c r="I12" s="23">
        <v>5357541</v>
      </c>
      <c r="J12" s="24">
        <v>4778684</v>
      </c>
    </row>
    <row r="13" spans="1:10" x14ac:dyDescent="0.3">
      <c r="A13" s="2" t="s">
        <v>73</v>
      </c>
      <c r="B13" s="18">
        <v>25800</v>
      </c>
      <c r="C13" s="23">
        <v>11000</v>
      </c>
      <c r="D13" s="7">
        <v>1.3454545454545452</v>
      </c>
      <c r="E13" s="23">
        <v>20800</v>
      </c>
      <c r="F13" s="5">
        <v>0.24038461538461542</v>
      </c>
      <c r="G13" s="23"/>
      <c r="H13" s="23"/>
      <c r="I13" s="23"/>
      <c r="J13" s="24"/>
    </row>
    <row r="14" spans="1:10" x14ac:dyDescent="0.3">
      <c r="A14" s="2" t="s">
        <v>33</v>
      </c>
      <c r="B14" s="18">
        <v>11400</v>
      </c>
      <c r="C14" s="23">
        <v>5261.04</v>
      </c>
      <c r="D14" s="7">
        <v>1.1668719492723874</v>
      </c>
      <c r="E14" s="23">
        <v>19470</v>
      </c>
      <c r="F14" s="5">
        <v>-0.41448382126348227</v>
      </c>
      <c r="G14" s="23">
        <v>3060.27</v>
      </c>
      <c r="H14" s="23">
        <v>18354</v>
      </c>
      <c r="I14" s="23">
        <v>4455</v>
      </c>
      <c r="J14" s="24"/>
    </row>
    <row r="15" spans="1:10" s="11" customFormat="1" x14ac:dyDescent="0.3">
      <c r="A15" s="12" t="s">
        <v>0</v>
      </c>
      <c r="B15" s="19">
        <v>7551232.1999999993</v>
      </c>
      <c r="C15" s="25">
        <v>5857359.8799999999</v>
      </c>
      <c r="D15" s="34">
        <v>0.28918699801658754</v>
      </c>
      <c r="E15" s="25">
        <v>7051912</v>
      </c>
      <c r="F15" s="14">
        <v>7.0806357197877645E-2</v>
      </c>
      <c r="G15" s="25">
        <v>5198410.05</v>
      </c>
      <c r="H15" s="25">
        <v>7219663</v>
      </c>
      <c r="I15" s="25">
        <v>7027334</v>
      </c>
      <c r="J15" s="25">
        <v>6424532</v>
      </c>
    </row>
  </sheetData>
  <mergeCells count="1">
    <mergeCell ref="A3:A4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showGridLines="0" zoomScale="90" zoomScaleNormal="90" zoomScaleSheetLayoutView="80" workbookViewId="0">
      <selection activeCell="I13" sqref="A1:XFD1048576"/>
    </sheetView>
  </sheetViews>
  <sheetFormatPr defaultRowHeight="14.4" x14ac:dyDescent="0.3"/>
  <cols>
    <col min="1" max="1" width="45.6640625" customWidth="1"/>
    <col min="2" max="3" width="15.6640625" style="15" customWidth="1"/>
    <col min="4" max="4" width="15.6640625" style="4" customWidth="1"/>
    <col min="5" max="5" width="15.6640625" style="15" customWidth="1"/>
    <col min="6" max="8" width="15.6640625" style="4" customWidth="1"/>
    <col min="9" max="10" width="15.6640625" style="15" customWidth="1"/>
  </cols>
  <sheetData>
    <row r="1" spans="1:10" s="29" customFormat="1" ht="18" x14ac:dyDescent="0.35">
      <c r="A1" s="31" t="s">
        <v>48</v>
      </c>
      <c r="B1" s="30"/>
      <c r="C1" s="30"/>
      <c r="D1" s="32"/>
      <c r="E1" s="28"/>
      <c r="F1" s="33"/>
      <c r="G1" s="33"/>
      <c r="H1" s="33"/>
      <c r="I1" s="28"/>
      <c r="J1" s="28"/>
    </row>
    <row r="3" spans="1:10" x14ac:dyDescent="0.3">
      <c r="A3" s="66" t="s">
        <v>43</v>
      </c>
      <c r="B3" s="17"/>
      <c r="C3" s="17"/>
      <c r="D3" s="10"/>
      <c r="E3" s="17"/>
      <c r="F3" s="10"/>
      <c r="G3" s="10"/>
      <c r="H3" s="10"/>
      <c r="I3" s="17"/>
      <c r="J3" s="17"/>
    </row>
    <row r="4" spans="1:10" ht="28.8" x14ac:dyDescent="0.3">
      <c r="A4" s="67"/>
      <c r="B4" s="16" t="s">
        <v>111</v>
      </c>
      <c r="C4" s="20" t="s">
        <v>112</v>
      </c>
      <c r="D4" s="9" t="s">
        <v>113</v>
      </c>
      <c r="E4" s="16" t="s">
        <v>5</v>
      </c>
      <c r="F4" s="1" t="s">
        <v>114</v>
      </c>
      <c r="G4" s="35" t="s">
        <v>115</v>
      </c>
      <c r="H4" s="1" t="s">
        <v>2</v>
      </c>
      <c r="I4" s="21" t="s">
        <v>3</v>
      </c>
      <c r="J4" s="22" t="s">
        <v>4</v>
      </c>
    </row>
    <row r="5" spans="1:10" x14ac:dyDescent="0.3">
      <c r="A5" s="3" t="s">
        <v>74</v>
      </c>
      <c r="B5" s="18">
        <v>110000</v>
      </c>
      <c r="C5" s="23">
        <v>0</v>
      </c>
      <c r="D5" s="6" t="s">
        <v>39</v>
      </c>
      <c r="E5" s="23">
        <v>106461</v>
      </c>
      <c r="F5" s="8">
        <v>3.3242220155737856E-2</v>
      </c>
      <c r="G5" s="23">
        <v>26000</v>
      </c>
      <c r="H5" s="23">
        <v>83910</v>
      </c>
      <c r="I5" s="26">
        <v>106850</v>
      </c>
      <c r="J5" s="27">
        <v>81018</v>
      </c>
    </row>
    <row r="6" spans="1:10" x14ac:dyDescent="0.3">
      <c r="A6" s="2" t="s">
        <v>75</v>
      </c>
      <c r="B6" s="18">
        <v>69999.999999999985</v>
      </c>
      <c r="C6" s="23">
        <v>42520</v>
      </c>
      <c r="D6" s="7">
        <v>0.6462841015992471</v>
      </c>
      <c r="E6" s="23">
        <v>62420</v>
      </c>
      <c r="F6" s="5">
        <v>0.12143543735982032</v>
      </c>
      <c r="G6" s="23">
        <v>34330</v>
      </c>
      <c r="H6" s="23">
        <v>57615</v>
      </c>
      <c r="I6" s="23">
        <v>7320</v>
      </c>
      <c r="J6" s="24">
        <v>0</v>
      </c>
    </row>
    <row r="7" spans="1:10" x14ac:dyDescent="0.3">
      <c r="A7" s="2" t="s">
        <v>76</v>
      </c>
      <c r="B7" s="18">
        <v>1870701.1199999999</v>
      </c>
      <c r="C7" s="23">
        <v>1183333.3999999999</v>
      </c>
      <c r="D7" s="7">
        <v>0.58087409685216351</v>
      </c>
      <c r="E7" s="23">
        <v>2053472</v>
      </c>
      <c r="F7" s="5">
        <v>-8.9005781427747843E-2</v>
      </c>
      <c r="G7" s="23">
        <v>1208886.0899999999</v>
      </c>
      <c r="H7" s="23">
        <v>839762</v>
      </c>
      <c r="I7" s="23">
        <v>2033280</v>
      </c>
      <c r="J7" s="24">
        <v>1248140</v>
      </c>
    </row>
    <row r="8" spans="1:10" x14ac:dyDescent="0.3">
      <c r="A8" s="2" t="s">
        <v>77</v>
      </c>
      <c r="B8" s="18">
        <v>600000</v>
      </c>
      <c r="C8" s="23">
        <v>153846.6</v>
      </c>
      <c r="D8" s="7">
        <v>2.8999886900327989</v>
      </c>
      <c r="E8" s="23">
        <v>589512</v>
      </c>
      <c r="F8" s="5">
        <v>1.7790986443024126E-2</v>
      </c>
      <c r="G8" s="23">
        <v>404153.98</v>
      </c>
      <c r="H8" s="23">
        <v>525745</v>
      </c>
      <c r="I8" s="23">
        <v>1012068</v>
      </c>
      <c r="J8" s="24">
        <v>1036991</v>
      </c>
    </row>
    <row r="9" spans="1:10" x14ac:dyDescent="0.3">
      <c r="A9" s="2" t="s">
        <v>78</v>
      </c>
      <c r="B9" s="18">
        <v>1772868.8400000005</v>
      </c>
      <c r="C9" s="23">
        <v>1701736.3199999994</v>
      </c>
      <c r="D9" s="7">
        <v>4.1799965813740902E-2</v>
      </c>
      <c r="E9" s="23">
        <v>1426078</v>
      </c>
      <c r="F9" s="5">
        <v>0.24317803093519474</v>
      </c>
      <c r="G9" s="23">
        <v>1394589.15</v>
      </c>
      <c r="H9" s="23">
        <v>1201199</v>
      </c>
      <c r="I9" s="23">
        <v>1307806</v>
      </c>
      <c r="J9" s="24">
        <v>1199122</v>
      </c>
    </row>
    <row r="10" spans="1:10" x14ac:dyDescent="0.3">
      <c r="A10" s="2" t="s">
        <v>79</v>
      </c>
      <c r="B10" s="18">
        <v>40000</v>
      </c>
      <c r="C10" s="23">
        <v>0</v>
      </c>
      <c r="D10" s="7" t="s">
        <v>39</v>
      </c>
      <c r="E10" s="23">
        <v>217504</v>
      </c>
      <c r="F10" s="5">
        <v>-0.81609533617772545</v>
      </c>
      <c r="G10" s="23">
        <v>30419.759999999998</v>
      </c>
      <c r="H10" s="23">
        <v>45371</v>
      </c>
      <c r="I10" s="23">
        <v>26369</v>
      </c>
      <c r="J10" s="24">
        <v>15103</v>
      </c>
    </row>
    <row r="11" spans="1:10" x14ac:dyDescent="0.3">
      <c r="A11" s="2" t="s">
        <v>80</v>
      </c>
      <c r="B11" s="18">
        <v>333333.3</v>
      </c>
      <c r="C11" s="23">
        <v>451888.48999999987</v>
      </c>
      <c r="D11" s="7">
        <v>-0.2623549672619454</v>
      </c>
      <c r="E11" s="23">
        <v>311335</v>
      </c>
      <c r="F11" s="5">
        <v>7.06579729230572E-2</v>
      </c>
      <c r="G11" s="23">
        <v>179536.31</v>
      </c>
      <c r="H11" s="23">
        <v>1336986</v>
      </c>
      <c r="I11" s="23">
        <v>1706742</v>
      </c>
      <c r="J11" s="24">
        <v>1493396</v>
      </c>
    </row>
    <row r="12" spans="1:10" x14ac:dyDescent="0.3">
      <c r="A12" s="2" t="s">
        <v>102</v>
      </c>
      <c r="B12" s="18">
        <v>40000</v>
      </c>
      <c r="C12" s="23">
        <v>35763.670000000006</v>
      </c>
      <c r="D12" s="7">
        <v>0.11845344731119578</v>
      </c>
      <c r="E12" s="23">
        <v>124008</v>
      </c>
      <c r="F12" s="5">
        <v>-0.67744016515063543</v>
      </c>
      <c r="G12" s="23">
        <v>97404.33</v>
      </c>
      <c r="H12" s="23">
        <v>403853</v>
      </c>
      <c r="I12" s="23">
        <v>331579</v>
      </c>
      <c r="J12" s="24">
        <v>304096</v>
      </c>
    </row>
    <row r="13" spans="1:10" s="11" customFormat="1" x14ac:dyDescent="0.3">
      <c r="A13" s="12" t="s">
        <v>0</v>
      </c>
      <c r="B13" s="19">
        <v>4836903.2600000007</v>
      </c>
      <c r="C13" s="25">
        <v>3569088.4799999991</v>
      </c>
      <c r="D13" s="13">
        <v>0.35522088821961684</v>
      </c>
      <c r="E13" s="25">
        <v>4890790</v>
      </c>
      <c r="F13" s="14">
        <v>-1.1018003226472506E-2</v>
      </c>
      <c r="G13" s="25">
        <v>3375319.6199999996</v>
      </c>
      <c r="H13" s="25">
        <v>4494441</v>
      </c>
      <c r="I13" s="25">
        <v>6532014</v>
      </c>
      <c r="J13" s="25">
        <v>5377866</v>
      </c>
    </row>
  </sheetData>
  <mergeCells count="1">
    <mergeCell ref="A3:A4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showGridLines="0" zoomScale="90" zoomScaleNormal="90" zoomScaleSheetLayoutView="80" workbookViewId="0"/>
  </sheetViews>
  <sheetFormatPr defaultRowHeight="14.4" x14ac:dyDescent="0.3"/>
  <cols>
    <col min="1" max="1" width="45.6640625" customWidth="1"/>
    <col min="2" max="3" width="15.6640625" style="15" customWidth="1"/>
    <col min="4" max="4" width="15.6640625" style="4" customWidth="1"/>
    <col min="5" max="5" width="15.6640625" style="15" customWidth="1"/>
    <col min="6" max="8" width="15.6640625" style="4" customWidth="1"/>
    <col min="9" max="10" width="15.6640625" style="15" customWidth="1"/>
  </cols>
  <sheetData>
    <row r="1" spans="1:10" s="29" customFormat="1" ht="18" x14ac:dyDescent="0.35">
      <c r="A1" s="31" t="s">
        <v>47</v>
      </c>
      <c r="B1" s="30"/>
      <c r="C1" s="30"/>
      <c r="D1" s="32"/>
      <c r="E1" s="28"/>
      <c r="F1" s="33"/>
      <c r="G1" s="33"/>
      <c r="H1" s="33"/>
      <c r="I1" s="28"/>
      <c r="J1" s="28"/>
    </row>
    <row r="3" spans="1:10" x14ac:dyDescent="0.3">
      <c r="A3" s="66" t="s">
        <v>43</v>
      </c>
      <c r="B3" s="17"/>
      <c r="C3" s="17"/>
      <c r="D3" s="10"/>
      <c r="E3" s="17"/>
      <c r="F3" s="10"/>
      <c r="G3" s="10"/>
      <c r="H3" s="10"/>
      <c r="I3" s="17"/>
      <c r="J3" s="17"/>
    </row>
    <row r="4" spans="1:10" ht="28.8" x14ac:dyDescent="0.3">
      <c r="A4" s="67"/>
      <c r="B4" s="16" t="s">
        <v>111</v>
      </c>
      <c r="C4" s="20" t="s">
        <v>112</v>
      </c>
      <c r="D4" s="9" t="s">
        <v>113</v>
      </c>
      <c r="E4" s="16" t="s">
        <v>5</v>
      </c>
      <c r="F4" s="1" t="s">
        <v>114</v>
      </c>
      <c r="G4" s="35" t="s">
        <v>115</v>
      </c>
      <c r="H4" s="1" t="s">
        <v>2</v>
      </c>
      <c r="I4" s="21" t="s">
        <v>3</v>
      </c>
      <c r="J4" s="22" t="s">
        <v>4</v>
      </c>
    </row>
    <row r="5" spans="1:10" x14ac:dyDescent="0.3">
      <c r="A5" s="3" t="s">
        <v>81</v>
      </c>
      <c r="B5" s="18">
        <v>2412518.7200000002</v>
      </c>
      <c r="C5" s="23">
        <v>561765</v>
      </c>
      <c r="D5" s="6">
        <v>3.294533692914297</v>
      </c>
      <c r="E5" s="23">
        <v>1653990</v>
      </c>
      <c r="F5" s="8">
        <v>0.45860538455492494</v>
      </c>
      <c r="G5" s="23">
        <v>470551.38</v>
      </c>
      <c r="H5" s="23">
        <v>1805416</v>
      </c>
      <c r="I5" s="26">
        <v>1675087</v>
      </c>
      <c r="J5" s="27">
        <v>1639548</v>
      </c>
    </row>
    <row r="6" spans="1:10" x14ac:dyDescent="0.3">
      <c r="A6" s="2" t="s">
        <v>82</v>
      </c>
      <c r="B6" s="18">
        <v>615548.69000000006</v>
      </c>
      <c r="C6" s="23">
        <v>323672.25</v>
      </c>
      <c r="D6" s="7">
        <v>0.90176541238861252</v>
      </c>
      <c r="E6" s="23">
        <v>567897</v>
      </c>
      <c r="F6" s="5">
        <v>8.3909036321727415E-2</v>
      </c>
      <c r="G6" s="23">
        <v>313124.46000000002</v>
      </c>
      <c r="H6" s="23">
        <v>474075</v>
      </c>
      <c r="I6" s="23">
        <v>468145</v>
      </c>
      <c r="J6" s="24">
        <v>458820</v>
      </c>
    </row>
    <row r="7" spans="1:10" x14ac:dyDescent="0.3">
      <c r="A7" s="2" t="s">
        <v>83</v>
      </c>
      <c r="B7" s="18">
        <v>1082800</v>
      </c>
      <c r="C7" s="23">
        <v>546744</v>
      </c>
      <c r="D7" s="7">
        <v>0.98045154587887562</v>
      </c>
      <c r="E7" s="23">
        <v>866240</v>
      </c>
      <c r="F7" s="5">
        <v>0.25</v>
      </c>
      <c r="G7" s="23">
        <v>433270</v>
      </c>
      <c r="H7" s="23">
        <v>960988</v>
      </c>
      <c r="I7" s="23">
        <v>891777</v>
      </c>
      <c r="J7" s="24">
        <v>727719</v>
      </c>
    </row>
    <row r="8" spans="1:10" x14ac:dyDescent="0.3">
      <c r="A8" s="2" t="s">
        <v>84</v>
      </c>
      <c r="B8" s="18">
        <v>30600</v>
      </c>
      <c r="C8" s="23">
        <v>17306</v>
      </c>
      <c r="D8" s="7">
        <v>0.76817288801571704</v>
      </c>
      <c r="E8" s="23">
        <v>27846</v>
      </c>
      <c r="F8" s="5">
        <v>9.8901098901098994E-2</v>
      </c>
      <c r="G8" s="23">
        <v>10506</v>
      </c>
      <c r="H8" s="23">
        <v>30576</v>
      </c>
      <c r="I8" s="23">
        <v>28952</v>
      </c>
      <c r="J8" s="24">
        <v>18291</v>
      </c>
    </row>
    <row r="9" spans="1:10" x14ac:dyDescent="0.3">
      <c r="A9" s="2" t="s">
        <v>85</v>
      </c>
      <c r="B9" s="18">
        <v>56157.319999999992</v>
      </c>
      <c r="C9" s="23">
        <v>37779</v>
      </c>
      <c r="D9" s="7">
        <v>0.48646920246697878</v>
      </c>
      <c r="E9" s="23">
        <v>51401</v>
      </c>
      <c r="F9" s="5">
        <v>9.2533608295558345E-2</v>
      </c>
      <c r="G9" s="23">
        <v>30135</v>
      </c>
      <c r="H9" s="23">
        <v>52593</v>
      </c>
      <c r="I9" s="23">
        <v>52088</v>
      </c>
      <c r="J9" s="24">
        <v>39468</v>
      </c>
    </row>
    <row r="10" spans="1:10" x14ac:dyDescent="0.3">
      <c r="A10" s="2" t="s">
        <v>86</v>
      </c>
      <c r="B10" s="18">
        <v>264930.77</v>
      </c>
      <c r="C10" s="23">
        <v>117872</v>
      </c>
      <c r="D10" s="7">
        <v>1.2476141068277453</v>
      </c>
      <c r="E10" s="23">
        <v>259096</v>
      </c>
      <c r="F10" s="5">
        <v>2.2519722419489296E-2</v>
      </c>
      <c r="G10" s="23">
        <v>98690</v>
      </c>
      <c r="H10" s="23">
        <v>238922</v>
      </c>
      <c r="I10" s="23">
        <v>365457</v>
      </c>
      <c r="J10" s="24">
        <v>438965</v>
      </c>
    </row>
    <row r="11" spans="1:10" s="11" customFormat="1" x14ac:dyDescent="0.3">
      <c r="A11" s="12" t="s">
        <v>0</v>
      </c>
      <c r="B11" s="19">
        <v>4462555.5</v>
      </c>
      <c r="C11" s="25">
        <v>1605138.25</v>
      </c>
      <c r="D11" s="34">
        <v>1.780168935604145</v>
      </c>
      <c r="E11" s="25">
        <v>3426470</v>
      </c>
      <c r="F11" s="14">
        <v>0.30237693603037519</v>
      </c>
      <c r="G11" s="25">
        <v>1356276.84</v>
      </c>
      <c r="H11" s="25">
        <v>3562570</v>
      </c>
      <c r="I11" s="25">
        <v>3481506</v>
      </c>
      <c r="J11" s="25">
        <v>3322811</v>
      </c>
    </row>
  </sheetData>
  <mergeCells count="1">
    <mergeCell ref="A3:A4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showGridLines="0" zoomScale="90" zoomScaleNormal="90" zoomScaleSheetLayoutView="80" workbookViewId="0">
      <selection activeCell="A28" sqref="A28"/>
    </sheetView>
  </sheetViews>
  <sheetFormatPr defaultRowHeight="14.4" x14ac:dyDescent="0.3"/>
  <cols>
    <col min="1" max="1" width="45.6640625" customWidth="1"/>
    <col min="2" max="3" width="15.6640625" style="15" customWidth="1"/>
    <col min="4" max="4" width="15.6640625" style="4" customWidth="1"/>
    <col min="5" max="5" width="15.6640625" style="15" customWidth="1"/>
    <col min="6" max="8" width="15.6640625" style="4" customWidth="1"/>
    <col min="9" max="10" width="15.6640625" style="15" customWidth="1"/>
  </cols>
  <sheetData>
    <row r="1" spans="1:10" s="29" customFormat="1" ht="18" x14ac:dyDescent="0.35">
      <c r="A1" s="31" t="s">
        <v>46</v>
      </c>
      <c r="B1" s="30"/>
      <c r="C1" s="30"/>
      <c r="D1" s="32"/>
      <c r="E1" s="28"/>
      <c r="F1" s="33"/>
      <c r="G1" s="33"/>
      <c r="H1" s="33"/>
      <c r="I1" s="28"/>
      <c r="J1" s="28"/>
    </row>
    <row r="3" spans="1:10" x14ac:dyDescent="0.3">
      <c r="A3" s="66" t="s">
        <v>43</v>
      </c>
      <c r="B3" s="17"/>
      <c r="C3" s="17"/>
      <c r="D3" s="10"/>
      <c r="E3" s="17"/>
      <c r="F3" s="10"/>
      <c r="G3" s="10"/>
      <c r="H3" s="10"/>
      <c r="I3" s="17"/>
      <c r="J3" s="17"/>
    </row>
    <row r="4" spans="1:10" ht="28.8" x14ac:dyDescent="0.3">
      <c r="A4" s="67"/>
      <c r="B4" s="16" t="s">
        <v>111</v>
      </c>
      <c r="C4" s="20" t="s">
        <v>112</v>
      </c>
      <c r="D4" s="9" t="s">
        <v>113</v>
      </c>
      <c r="E4" s="16" t="s">
        <v>5</v>
      </c>
      <c r="F4" s="1" t="s">
        <v>114</v>
      </c>
      <c r="G4" s="35" t="s">
        <v>115</v>
      </c>
      <c r="H4" s="1" t="s">
        <v>2</v>
      </c>
      <c r="I4" s="21" t="s">
        <v>3</v>
      </c>
      <c r="J4" s="22" t="s">
        <v>4</v>
      </c>
    </row>
    <row r="5" spans="1:10" x14ac:dyDescent="0.3">
      <c r="A5" s="3" t="s">
        <v>87</v>
      </c>
      <c r="B5" s="18">
        <v>0</v>
      </c>
      <c r="C5" s="23">
        <v>0</v>
      </c>
      <c r="D5" s="6" t="s">
        <v>39</v>
      </c>
      <c r="E5" s="23">
        <v>90000</v>
      </c>
      <c r="F5" s="8">
        <v>-1</v>
      </c>
      <c r="G5" s="23">
        <v>-111.73999999999978</v>
      </c>
      <c r="H5" s="23">
        <v>87265</v>
      </c>
      <c r="I5" s="26">
        <v>85950</v>
      </c>
      <c r="J5" s="27">
        <v>117324</v>
      </c>
    </row>
    <row r="6" spans="1:10" x14ac:dyDescent="0.3">
      <c r="A6" s="2" t="s">
        <v>24</v>
      </c>
      <c r="B6" s="18">
        <v>319000</v>
      </c>
      <c r="C6" s="23">
        <v>0</v>
      </c>
      <c r="D6" s="7" t="s">
        <v>39</v>
      </c>
      <c r="E6" s="23">
        <v>0</v>
      </c>
      <c r="F6" s="5" t="s">
        <v>39</v>
      </c>
      <c r="G6" s="23">
        <v>26969</v>
      </c>
      <c r="H6" s="23">
        <v>50030</v>
      </c>
      <c r="I6" s="23">
        <v>106237</v>
      </c>
      <c r="J6" s="24">
        <v>43149</v>
      </c>
    </row>
    <row r="7" spans="1:10" x14ac:dyDescent="0.3">
      <c r="A7" s="2" t="s">
        <v>25</v>
      </c>
      <c r="B7" s="18">
        <v>0</v>
      </c>
      <c r="C7" s="23">
        <v>0</v>
      </c>
      <c r="D7" s="7" t="s">
        <v>39</v>
      </c>
      <c r="E7" s="23">
        <v>30000</v>
      </c>
      <c r="F7" s="5">
        <v>-1</v>
      </c>
      <c r="G7" s="23">
        <v>0</v>
      </c>
      <c r="H7" s="23">
        <v>27725</v>
      </c>
      <c r="I7" s="23">
        <v>23460</v>
      </c>
      <c r="J7" s="24">
        <v>27290</v>
      </c>
    </row>
    <row r="8" spans="1:10" x14ac:dyDescent="0.3">
      <c r="A8" s="2" t="s">
        <v>37</v>
      </c>
      <c r="B8" s="18">
        <v>20000</v>
      </c>
      <c r="C8" s="23">
        <v>5925</v>
      </c>
      <c r="D8" s="7">
        <v>2.3755274261603376</v>
      </c>
      <c r="E8" s="23">
        <v>23681</v>
      </c>
      <c r="F8" s="5">
        <v>-0.15544107090072212</v>
      </c>
      <c r="G8" s="23">
        <v>5114.2700000000004</v>
      </c>
      <c r="H8" s="23">
        <v>27900</v>
      </c>
      <c r="I8" s="23">
        <v>20918</v>
      </c>
      <c r="J8" s="24">
        <v>20993</v>
      </c>
    </row>
    <row r="9" spans="1:10" x14ac:dyDescent="0.3">
      <c r="A9" s="2" t="s">
        <v>88</v>
      </c>
      <c r="B9" s="18">
        <v>0</v>
      </c>
      <c r="C9" s="23">
        <v>0</v>
      </c>
      <c r="D9" s="7" t="s">
        <v>39</v>
      </c>
      <c r="E9" s="23">
        <v>0</v>
      </c>
      <c r="F9" s="5" t="s">
        <v>39</v>
      </c>
      <c r="G9" s="23">
        <v>0</v>
      </c>
      <c r="H9" s="23">
        <v>0</v>
      </c>
      <c r="I9" s="23">
        <v>43360</v>
      </c>
      <c r="J9" s="24">
        <v>18045</v>
      </c>
    </row>
    <row r="10" spans="1:10" x14ac:dyDescent="0.3">
      <c r="A10" s="2" t="s">
        <v>26</v>
      </c>
      <c r="B10" s="18">
        <v>321750</v>
      </c>
      <c r="C10" s="23">
        <v>42000</v>
      </c>
      <c r="D10" s="7">
        <v>6.6607142857142856</v>
      </c>
      <c r="E10" s="23">
        <v>77000</v>
      </c>
      <c r="F10" s="5">
        <v>3.1785714285714288</v>
      </c>
      <c r="G10" s="23">
        <v>2390</v>
      </c>
      <c r="H10" s="23">
        <v>53591</v>
      </c>
      <c r="I10" s="23">
        <v>207020</v>
      </c>
      <c r="J10" s="24">
        <v>268403</v>
      </c>
    </row>
    <row r="11" spans="1:10" x14ac:dyDescent="0.3">
      <c r="A11" s="2" t="s">
        <v>27</v>
      </c>
      <c r="B11" s="18">
        <v>173150</v>
      </c>
      <c r="C11" s="23">
        <v>0</v>
      </c>
      <c r="D11" s="7" t="s">
        <v>39</v>
      </c>
      <c r="E11" s="23">
        <v>0</v>
      </c>
      <c r="F11" s="5" t="s">
        <v>39</v>
      </c>
      <c r="G11" s="23">
        <v>80535</v>
      </c>
      <c r="H11" s="23">
        <v>208875</v>
      </c>
      <c r="I11" s="23">
        <v>65510</v>
      </c>
      <c r="J11" s="24">
        <v>211680</v>
      </c>
    </row>
    <row r="12" spans="1:10" x14ac:dyDescent="0.3">
      <c r="A12" s="2" t="s">
        <v>89</v>
      </c>
      <c r="B12" s="18">
        <v>80000</v>
      </c>
      <c r="C12" s="23">
        <v>39690</v>
      </c>
      <c r="D12" s="7">
        <v>1.0156210632401108</v>
      </c>
      <c r="E12" s="23">
        <v>93000</v>
      </c>
      <c r="F12" s="5">
        <v>-0.13978494623655913</v>
      </c>
      <c r="G12" s="23">
        <v>79980</v>
      </c>
      <c r="H12" s="23">
        <v>170755</v>
      </c>
      <c r="I12" s="23">
        <v>152738</v>
      </c>
      <c r="J12" s="24">
        <v>151714</v>
      </c>
    </row>
    <row r="13" spans="1:10" x14ac:dyDescent="0.3">
      <c r="A13" s="2" t="s">
        <v>40</v>
      </c>
      <c r="B13" s="18">
        <v>0</v>
      </c>
      <c r="C13" s="23">
        <v>0</v>
      </c>
      <c r="D13" s="7" t="s">
        <v>39</v>
      </c>
      <c r="E13" s="23">
        <v>0</v>
      </c>
      <c r="F13" s="5" t="s">
        <v>39</v>
      </c>
      <c r="G13" s="23">
        <v>0</v>
      </c>
      <c r="H13" s="23">
        <v>0</v>
      </c>
      <c r="I13" s="23">
        <v>0</v>
      </c>
      <c r="J13" s="24">
        <v>38491</v>
      </c>
    </row>
    <row r="14" spans="1:10" x14ac:dyDescent="0.3">
      <c r="A14" s="2" t="s">
        <v>41</v>
      </c>
      <c r="B14" s="18">
        <v>39000</v>
      </c>
      <c r="C14" s="23">
        <v>0</v>
      </c>
      <c r="D14" s="7" t="s">
        <v>39</v>
      </c>
      <c r="E14" s="23">
        <v>50000</v>
      </c>
      <c r="F14" s="5">
        <v>-0.21999999999999997</v>
      </c>
      <c r="G14" s="23">
        <v>0</v>
      </c>
      <c r="H14" s="23">
        <v>40030</v>
      </c>
      <c r="I14" s="23">
        <v>43155</v>
      </c>
      <c r="J14" s="24">
        <v>38145</v>
      </c>
    </row>
    <row r="15" spans="1:10" x14ac:dyDescent="0.3">
      <c r="A15" s="2" t="s">
        <v>42</v>
      </c>
      <c r="B15" s="18">
        <v>0</v>
      </c>
      <c r="C15" s="23">
        <v>0</v>
      </c>
      <c r="D15" s="7" t="s">
        <v>39</v>
      </c>
      <c r="E15" s="23">
        <v>0</v>
      </c>
      <c r="F15" s="5" t="s">
        <v>39</v>
      </c>
      <c r="G15" s="23">
        <v>0</v>
      </c>
      <c r="H15" s="23">
        <v>0</v>
      </c>
      <c r="I15" s="23">
        <v>0</v>
      </c>
      <c r="J15" s="24">
        <v>64644</v>
      </c>
    </row>
    <row r="16" spans="1:10" x14ac:dyDescent="0.3">
      <c r="A16" s="2" t="s">
        <v>36</v>
      </c>
      <c r="B16" s="18">
        <v>2242500</v>
      </c>
      <c r="C16" s="23">
        <v>0</v>
      </c>
      <c r="D16" s="7" t="s">
        <v>39</v>
      </c>
      <c r="E16" s="23">
        <v>2050000</v>
      </c>
      <c r="F16" s="5">
        <v>9.3902439024390327E-2</v>
      </c>
      <c r="G16" s="23">
        <v>0</v>
      </c>
      <c r="H16" s="23">
        <v>2269742</v>
      </c>
      <c r="I16" s="23">
        <v>1793252</v>
      </c>
      <c r="J16" s="24">
        <v>2046418</v>
      </c>
    </row>
    <row r="17" spans="1:10" x14ac:dyDescent="0.3">
      <c r="A17" s="2" t="s">
        <v>28</v>
      </c>
      <c r="B17" s="18">
        <v>0</v>
      </c>
      <c r="C17" s="23">
        <v>0</v>
      </c>
      <c r="D17" s="7" t="s">
        <v>39</v>
      </c>
      <c r="E17" s="23">
        <v>0</v>
      </c>
      <c r="F17" s="5" t="s">
        <v>39</v>
      </c>
      <c r="G17" s="23">
        <v>0</v>
      </c>
      <c r="H17" s="23">
        <v>232955</v>
      </c>
      <c r="I17" s="23">
        <v>63160</v>
      </c>
      <c r="J17" s="24">
        <v>99690</v>
      </c>
    </row>
    <row r="18" spans="1:10" x14ac:dyDescent="0.3">
      <c r="A18" s="2" t="s">
        <v>38</v>
      </c>
      <c r="B18" s="18">
        <v>23200</v>
      </c>
      <c r="C18" s="23">
        <v>16800</v>
      </c>
      <c r="D18" s="7">
        <v>0.38095238095238093</v>
      </c>
      <c r="E18" s="23">
        <v>16800</v>
      </c>
      <c r="F18" s="5">
        <v>0.38095238095238093</v>
      </c>
      <c r="G18" s="23">
        <v>0</v>
      </c>
      <c r="H18" s="23">
        <v>26100</v>
      </c>
      <c r="I18" s="23">
        <v>6290</v>
      </c>
      <c r="J18" s="24">
        <v>33920</v>
      </c>
    </row>
    <row r="19" spans="1:10" x14ac:dyDescent="0.3">
      <c r="A19" s="2" t="s">
        <v>29</v>
      </c>
      <c r="B19" s="18">
        <v>88200</v>
      </c>
      <c r="C19" s="23">
        <v>0</v>
      </c>
      <c r="D19" s="7" t="s">
        <v>39</v>
      </c>
      <c r="E19" s="23">
        <v>116850</v>
      </c>
      <c r="F19" s="5">
        <v>-0.245186136071887</v>
      </c>
      <c r="G19" s="23">
        <v>11150</v>
      </c>
      <c r="H19" s="23">
        <v>118720</v>
      </c>
      <c r="I19" s="23">
        <v>115805</v>
      </c>
      <c r="J19" s="24">
        <v>113370</v>
      </c>
    </row>
    <row r="20" spans="1:10" x14ac:dyDescent="0.3">
      <c r="A20" s="2" t="s">
        <v>30</v>
      </c>
      <c r="B20" s="18">
        <v>48300</v>
      </c>
      <c r="C20" s="23">
        <v>0</v>
      </c>
      <c r="D20" s="7" t="s">
        <v>39</v>
      </c>
      <c r="E20" s="23">
        <v>0</v>
      </c>
      <c r="F20" s="5" t="s">
        <v>39</v>
      </c>
      <c r="G20" s="23">
        <v>35385</v>
      </c>
      <c r="H20" s="23">
        <v>47661</v>
      </c>
      <c r="I20" s="23">
        <v>26282</v>
      </c>
      <c r="J20" s="24">
        <v>29250</v>
      </c>
    </row>
    <row r="21" spans="1:10" x14ac:dyDescent="0.3">
      <c r="A21" s="2" t="s">
        <v>116</v>
      </c>
      <c r="B21" s="18">
        <v>99000</v>
      </c>
      <c r="C21" s="23">
        <v>0</v>
      </c>
      <c r="D21" s="7" t="s">
        <v>39</v>
      </c>
      <c r="E21" s="23">
        <v>0</v>
      </c>
      <c r="F21" s="5" t="s">
        <v>39</v>
      </c>
      <c r="G21" s="23">
        <v>0</v>
      </c>
      <c r="H21" s="23">
        <v>0</v>
      </c>
      <c r="I21" s="23">
        <v>0</v>
      </c>
      <c r="J21" s="24">
        <v>0</v>
      </c>
    </row>
    <row r="22" spans="1:10" x14ac:dyDescent="0.3">
      <c r="A22" s="2" t="s">
        <v>31</v>
      </c>
      <c r="B22" s="18">
        <v>51000</v>
      </c>
      <c r="C22" s="23">
        <v>7800</v>
      </c>
      <c r="D22" s="7">
        <v>5.5384615384615383</v>
      </c>
      <c r="E22" s="23">
        <v>24500</v>
      </c>
      <c r="F22" s="5">
        <v>1.0816326530612246</v>
      </c>
      <c r="G22" s="23">
        <v>7375</v>
      </c>
      <c r="H22" s="23">
        <v>0</v>
      </c>
      <c r="I22" s="23">
        <v>38685</v>
      </c>
      <c r="J22" s="24">
        <v>0</v>
      </c>
    </row>
    <row r="23" spans="1:10" x14ac:dyDescent="0.3">
      <c r="A23" s="2" t="s">
        <v>32</v>
      </c>
      <c r="B23" s="18">
        <v>0</v>
      </c>
      <c r="C23" s="23">
        <v>0</v>
      </c>
      <c r="D23" s="7" t="s">
        <v>39</v>
      </c>
      <c r="E23" s="23">
        <v>0</v>
      </c>
      <c r="F23" s="5" t="s">
        <v>39</v>
      </c>
      <c r="G23" s="23">
        <v>0</v>
      </c>
      <c r="H23" s="23">
        <v>26325</v>
      </c>
      <c r="I23" s="23">
        <v>55120</v>
      </c>
      <c r="J23" s="24">
        <v>96172</v>
      </c>
    </row>
    <row r="24" spans="1:10" x14ac:dyDescent="0.3">
      <c r="A24" s="2" t="s">
        <v>34</v>
      </c>
      <c r="B24" s="18">
        <v>440600</v>
      </c>
      <c r="C24" s="23">
        <v>364000</v>
      </c>
      <c r="D24" s="7">
        <v>0.21043956043956036</v>
      </c>
      <c r="E24" s="23">
        <v>364000</v>
      </c>
      <c r="F24" s="5">
        <v>0.21043956043956036</v>
      </c>
      <c r="G24" s="23">
        <v>560</v>
      </c>
      <c r="H24" s="23">
        <v>376790</v>
      </c>
      <c r="I24" s="23">
        <v>283580</v>
      </c>
      <c r="J24" s="24">
        <v>274980</v>
      </c>
    </row>
    <row r="25" spans="1:10" x14ac:dyDescent="0.3">
      <c r="A25" s="2" t="s">
        <v>35</v>
      </c>
      <c r="B25" s="18">
        <v>0</v>
      </c>
      <c r="C25" s="23">
        <v>0</v>
      </c>
      <c r="D25" s="7" t="s">
        <v>39</v>
      </c>
      <c r="E25" s="23">
        <v>22000</v>
      </c>
      <c r="F25" s="5">
        <v>-1</v>
      </c>
      <c r="G25" s="23">
        <v>0</v>
      </c>
      <c r="H25" s="23">
        <v>46110</v>
      </c>
      <c r="I25" s="23">
        <v>44940</v>
      </c>
      <c r="J25" s="24">
        <v>9515</v>
      </c>
    </row>
    <row r="26" spans="1:10" s="11" customFormat="1" x14ac:dyDescent="0.3">
      <c r="A26" s="12"/>
      <c r="B26" s="19">
        <v>3945700</v>
      </c>
      <c r="C26" s="25">
        <v>476215</v>
      </c>
      <c r="D26" s="34">
        <v>7.2855432945203322</v>
      </c>
      <c r="E26" s="25">
        <v>2957831</v>
      </c>
      <c r="F26" s="14">
        <v>0.33398426076405308</v>
      </c>
      <c r="G26" s="25">
        <v>249346.53</v>
      </c>
      <c r="H26" s="25">
        <v>3810574</v>
      </c>
      <c r="I26" s="25">
        <v>3175462</v>
      </c>
      <c r="J26" s="25">
        <v>3703193</v>
      </c>
    </row>
  </sheetData>
  <mergeCells count="1">
    <mergeCell ref="A3:A4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showGridLines="0" zoomScale="90" zoomScaleNormal="90" zoomScaleSheetLayoutView="80" workbookViewId="0">
      <selection activeCell="A21" sqref="A21"/>
    </sheetView>
  </sheetViews>
  <sheetFormatPr defaultRowHeight="14.4" x14ac:dyDescent="0.3"/>
  <cols>
    <col min="1" max="1" width="45.6640625" customWidth="1"/>
    <col min="2" max="3" width="15.6640625" style="15" customWidth="1"/>
    <col min="4" max="4" width="15.6640625" style="4" customWidth="1"/>
    <col min="5" max="5" width="15.6640625" style="15" customWidth="1"/>
    <col min="6" max="8" width="15.6640625" style="4" customWidth="1"/>
    <col min="9" max="10" width="15.6640625" style="15" customWidth="1"/>
  </cols>
  <sheetData>
    <row r="1" spans="1:11" s="29" customFormat="1" ht="18" x14ac:dyDescent="0.35">
      <c r="A1" s="31" t="s">
        <v>45</v>
      </c>
      <c r="B1" s="30"/>
      <c r="C1" s="30"/>
      <c r="D1" s="32"/>
      <c r="E1" s="28"/>
      <c r="F1" s="33"/>
      <c r="G1" s="33"/>
      <c r="H1" s="33"/>
      <c r="I1" s="28"/>
      <c r="J1" s="28"/>
      <c r="K1" s="61"/>
    </row>
    <row r="3" spans="1:11" x14ac:dyDescent="0.3">
      <c r="A3" s="66" t="s">
        <v>43</v>
      </c>
      <c r="B3" s="17"/>
      <c r="C3" s="17"/>
      <c r="D3" s="10"/>
      <c r="E3" s="17"/>
      <c r="F3" s="10"/>
      <c r="G3" s="10"/>
      <c r="H3" s="10"/>
      <c r="I3" s="17"/>
      <c r="J3" s="17"/>
    </row>
    <row r="4" spans="1:11" ht="28.8" x14ac:dyDescent="0.3">
      <c r="A4" s="67"/>
      <c r="B4" s="16" t="s">
        <v>111</v>
      </c>
      <c r="C4" s="20" t="s">
        <v>112</v>
      </c>
      <c r="D4" s="9" t="s">
        <v>113</v>
      </c>
      <c r="E4" s="16" t="s">
        <v>5</v>
      </c>
      <c r="F4" s="1" t="s">
        <v>114</v>
      </c>
      <c r="G4" s="35" t="s">
        <v>115</v>
      </c>
      <c r="H4" s="1" t="s">
        <v>2</v>
      </c>
      <c r="I4" s="21" t="s">
        <v>3</v>
      </c>
      <c r="J4" s="22" t="s">
        <v>4</v>
      </c>
    </row>
    <row r="5" spans="1:11" x14ac:dyDescent="0.3">
      <c r="A5" s="3" t="s">
        <v>91</v>
      </c>
      <c r="B5" s="18">
        <v>1870218.31</v>
      </c>
      <c r="C5" s="23">
        <v>1626617.47</v>
      </c>
      <c r="D5" s="6">
        <v>0.14975914404755541</v>
      </c>
      <c r="E5" s="23">
        <v>2071372</v>
      </c>
      <c r="F5" s="8">
        <v>-9.7111330074945434E-2</v>
      </c>
      <c r="G5" s="23">
        <v>1229428.56</v>
      </c>
      <c r="H5" s="23">
        <v>2339232</v>
      </c>
      <c r="I5" s="26">
        <v>2196448</v>
      </c>
      <c r="J5" s="27">
        <v>1912304</v>
      </c>
    </row>
    <row r="6" spans="1:11" x14ac:dyDescent="0.3">
      <c r="A6" s="2" t="s">
        <v>92</v>
      </c>
      <c r="B6" s="18">
        <v>0</v>
      </c>
      <c r="C6" s="23">
        <v>0</v>
      </c>
      <c r="D6" s="7" t="s">
        <v>39</v>
      </c>
      <c r="E6" s="23">
        <v>0</v>
      </c>
      <c r="F6" s="5" t="s">
        <v>39</v>
      </c>
      <c r="G6" s="23">
        <v>0</v>
      </c>
      <c r="H6" s="23">
        <v>0</v>
      </c>
      <c r="I6" s="23">
        <v>1000</v>
      </c>
      <c r="J6" s="24">
        <v>0</v>
      </c>
    </row>
    <row r="7" spans="1:11" x14ac:dyDescent="0.3">
      <c r="A7" s="2" t="s">
        <v>93</v>
      </c>
      <c r="B7" s="18">
        <v>29928</v>
      </c>
      <c r="C7" s="23">
        <v>57730.75</v>
      </c>
      <c r="D7" s="7">
        <v>-0.48159343157675938</v>
      </c>
      <c r="E7" s="23">
        <v>38988</v>
      </c>
      <c r="F7" s="5">
        <v>-0.23237919359803016</v>
      </c>
      <c r="G7" s="23">
        <v>55832</v>
      </c>
      <c r="H7" s="23">
        <v>108817</v>
      </c>
      <c r="I7" s="23">
        <v>45142</v>
      </c>
      <c r="J7" s="24">
        <v>47324</v>
      </c>
    </row>
    <row r="8" spans="1:11" x14ac:dyDescent="0.3">
      <c r="A8" s="2" t="s">
        <v>94</v>
      </c>
      <c r="B8" s="18">
        <v>0</v>
      </c>
      <c r="C8" s="23">
        <v>0</v>
      </c>
      <c r="D8" s="7" t="s">
        <v>39</v>
      </c>
      <c r="E8" s="23">
        <v>0</v>
      </c>
      <c r="F8" s="5" t="s">
        <v>39</v>
      </c>
      <c r="G8" s="23">
        <v>-312</v>
      </c>
      <c r="H8" s="23">
        <v>10914</v>
      </c>
      <c r="I8" s="23">
        <v>30581</v>
      </c>
      <c r="J8" s="24">
        <v>42680</v>
      </c>
    </row>
    <row r="9" spans="1:11" x14ac:dyDescent="0.3">
      <c r="A9" s="2" t="s">
        <v>95</v>
      </c>
      <c r="B9" s="18">
        <v>0</v>
      </c>
      <c r="C9" s="23">
        <v>0</v>
      </c>
      <c r="D9" s="7" t="s">
        <v>39</v>
      </c>
      <c r="E9" s="23">
        <v>0</v>
      </c>
      <c r="F9" s="5" t="s">
        <v>39</v>
      </c>
      <c r="G9" s="23">
        <v>0</v>
      </c>
      <c r="H9" s="23">
        <v>0</v>
      </c>
      <c r="I9" s="23">
        <v>32500</v>
      </c>
      <c r="J9" s="24">
        <v>79160</v>
      </c>
    </row>
    <row r="10" spans="1:11" x14ac:dyDescent="0.3">
      <c r="A10" s="2" t="s">
        <v>96</v>
      </c>
      <c r="B10" s="18">
        <v>0</v>
      </c>
      <c r="C10" s="23">
        <v>611638.03</v>
      </c>
      <c r="D10" s="7">
        <v>-1</v>
      </c>
      <c r="E10" s="23">
        <v>0</v>
      </c>
      <c r="F10" s="5" t="s">
        <v>39</v>
      </c>
      <c r="G10" s="23">
        <v>300490.04000000004</v>
      </c>
      <c r="H10" s="23">
        <v>358643</v>
      </c>
      <c r="I10" s="23">
        <v>4044564</v>
      </c>
      <c r="J10" s="24">
        <v>3236802</v>
      </c>
    </row>
    <row r="11" spans="1:11" x14ac:dyDescent="0.3">
      <c r="A11" s="2" t="s">
        <v>97</v>
      </c>
      <c r="B11" s="18">
        <v>270000</v>
      </c>
      <c r="C11" s="23">
        <v>50591.6</v>
      </c>
      <c r="D11" s="7">
        <v>4.3368543394555621</v>
      </c>
      <c r="E11" s="23">
        <v>351770</v>
      </c>
      <c r="F11" s="5">
        <v>-0.23245302328225825</v>
      </c>
      <c r="G11" s="23">
        <v>84021</v>
      </c>
      <c r="H11" s="23">
        <v>380608</v>
      </c>
      <c r="I11" s="23">
        <v>331728</v>
      </c>
      <c r="J11" s="24">
        <v>324589</v>
      </c>
    </row>
    <row r="12" spans="1:11" x14ac:dyDescent="0.3">
      <c r="A12" s="2" t="s">
        <v>98</v>
      </c>
      <c r="B12" s="18">
        <v>29760</v>
      </c>
      <c r="C12" s="23">
        <v>32284.489999999998</v>
      </c>
      <c r="D12" s="7">
        <v>-7.8195133328728406E-2</v>
      </c>
      <c r="E12" s="23">
        <v>26400</v>
      </c>
      <c r="F12" s="5">
        <v>0.1272727272727272</v>
      </c>
      <c r="G12" s="23">
        <v>26915.82</v>
      </c>
      <c r="H12" s="23">
        <v>38077</v>
      </c>
      <c r="I12" s="23">
        <v>42196</v>
      </c>
      <c r="J12" s="24">
        <v>37456</v>
      </c>
    </row>
    <row r="13" spans="1:11" x14ac:dyDescent="0.3">
      <c r="A13" s="2" t="s">
        <v>99</v>
      </c>
      <c r="B13" s="18">
        <v>0</v>
      </c>
      <c r="C13" s="23">
        <v>0</v>
      </c>
      <c r="D13" s="7" t="s">
        <v>39</v>
      </c>
      <c r="E13" s="23">
        <v>0</v>
      </c>
      <c r="F13" s="5" t="s">
        <v>39</v>
      </c>
      <c r="G13" s="23">
        <v>2451.06</v>
      </c>
      <c r="H13" s="23">
        <v>69</v>
      </c>
      <c r="I13" s="23">
        <v>1230</v>
      </c>
      <c r="J13" s="24">
        <v>2993</v>
      </c>
    </row>
    <row r="14" spans="1:11" x14ac:dyDescent="0.3">
      <c r="A14" s="2" t="s">
        <v>100</v>
      </c>
      <c r="B14" s="18">
        <v>0</v>
      </c>
      <c r="C14" s="23">
        <v>0</v>
      </c>
      <c r="D14" s="7" t="s">
        <v>39</v>
      </c>
      <c r="E14" s="23">
        <v>0</v>
      </c>
      <c r="F14" s="5" t="s">
        <v>39</v>
      </c>
      <c r="G14" s="23">
        <v>0</v>
      </c>
      <c r="H14" s="23">
        <v>0</v>
      </c>
      <c r="I14" s="23">
        <v>956</v>
      </c>
      <c r="J14" s="24">
        <v>548</v>
      </c>
    </row>
    <row r="15" spans="1:11" x14ac:dyDescent="0.3">
      <c r="A15" s="2" t="s">
        <v>101</v>
      </c>
      <c r="B15" s="18">
        <v>0</v>
      </c>
      <c r="C15" s="23">
        <v>1320</v>
      </c>
      <c r="D15" s="7">
        <v>-1</v>
      </c>
      <c r="E15" s="23">
        <v>0</v>
      </c>
      <c r="F15" s="5" t="s">
        <v>39</v>
      </c>
      <c r="G15" s="23">
        <v>1417.96</v>
      </c>
      <c r="H15" s="23">
        <v>2716</v>
      </c>
      <c r="I15" s="23">
        <v>411</v>
      </c>
      <c r="J15" s="24">
        <v>171</v>
      </c>
    </row>
    <row r="16" spans="1:11" x14ac:dyDescent="0.3">
      <c r="A16" t="s">
        <v>141</v>
      </c>
      <c r="B16" s="64">
        <v>4890000</v>
      </c>
      <c r="C16" s="23"/>
      <c r="D16" s="7"/>
      <c r="E16" s="23"/>
      <c r="F16" s="5"/>
      <c r="G16" s="23"/>
      <c r="H16" s="23"/>
      <c r="I16" s="23"/>
      <c r="J16" s="24"/>
    </row>
    <row r="17" spans="1:10" x14ac:dyDescent="0.3">
      <c r="A17" s="2" t="s">
        <v>103</v>
      </c>
      <c r="B17" s="18">
        <v>0</v>
      </c>
      <c r="C17" s="23">
        <v>0</v>
      </c>
      <c r="D17" s="7" t="s">
        <v>39</v>
      </c>
      <c r="E17" s="23">
        <v>0</v>
      </c>
      <c r="F17" s="5" t="s">
        <v>39</v>
      </c>
      <c r="G17" s="23">
        <v>36</v>
      </c>
      <c r="H17" s="23">
        <v>1651</v>
      </c>
      <c r="I17" s="23">
        <v>4029</v>
      </c>
      <c r="J17" s="24">
        <v>3095</v>
      </c>
    </row>
    <row r="18" spans="1:10" x14ac:dyDescent="0.3">
      <c r="A18" s="2" t="s">
        <v>117</v>
      </c>
      <c r="B18" s="18">
        <v>31920</v>
      </c>
      <c r="C18" s="23">
        <v>23438</v>
      </c>
      <c r="D18" s="7">
        <v>0.36189094632647834</v>
      </c>
      <c r="E18" s="23">
        <v>0</v>
      </c>
      <c r="F18" s="5" t="s">
        <v>39</v>
      </c>
      <c r="G18" s="23">
        <v>28226</v>
      </c>
      <c r="H18" s="23">
        <v>36646</v>
      </c>
      <c r="I18" s="23">
        <v>36384</v>
      </c>
      <c r="J18" s="24">
        <v>35414</v>
      </c>
    </row>
    <row r="19" spans="1:10" s="11" customFormat="1" x14ac:dyDescent="0.3">
      <c r="A19" s="12" t="s">
        <v>90</v>
      </c>
      <c r="B19" s="19">
        <f>SUM(B5:B18)</f>
        <v>7121826.3100000005</v>
      </c>
      <c r="C19" s="25">
        <v>2403620.3400000003</v>
      </c>
      <c r="D19" s="34">
        <v>-7.1473030553569128E-2</v>
      </c>
      <c r="E19" s="25">
        <v>2488530</v>
      </c>
      <c r="F19" s="14">
        <v>-0.1031547499929677</v>
      </c>
      <c r="G19" s="25">
        <v>1728506.4400000002</v>
      </c>
      <c r="H19" s="25">
        <v>3277373</v>
      </c>
      <c r="I19" s="25">
        <v>6767169</v>
      </c>
      <c r="J19" s="25">
        <v>5722536</v>
      </c>
    </row>
  </sheetData>
  <sortState ref="A5:J18">
    <sortCondition ref="A5"/>
  </sortState>
  <mergeCells count="1">
    <mergeCell ref="A3:A4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10</vt:i4>
      </vt:variant>
    </vt:vector>
  </HeadingPairs>
  <TitlesOfParts>
    <vt:vector size="20" baseType="lpstr">
      <vt:lpstr>28-Receitas</vt:lpstr>
      <vt:lpstr>29-Contribuições</vt:lpstr>
      <vt:lpstr>29-Taxas_Esportivas</vt:lpstr>
      <vt:lpstr>30-Patrimoniais</vt:lpstr>
      <vt:lpstr>30-Culturais</vt:lpstr>
      <vt:lpstr>30-Patrocínios</vt:lpstr>
      <vt:lpstr>31-Médicas</vt:lpstr>
      <vt:lpstr>31-Festas_Eventos</vt:lpstr>
      <vt:lpstr>32-Extraordinárias</vt:lpstr>
      <vt:lpstr>32-Financeiras_Operacionais</vt:lpstr>
      <vt:lpstr>'28-Receitas'!Area_de_impressao</vt:lpstr>
      <vt:lpstr>'29-Contribuições'!Area_de_impressao</vt:lpstr>
      <vt:lpstr>'29-Taxas_Esportivas'!Area_de_impressao</vt:lpstr>
      <vt:lpstr>'30-Culturais'!Area_de_impressao</vt:lpstr>
      <vt:lpstr>'30-Patrimoniais'!Area_de_impressao</vt:lpstr>
      <vt:lpstr>'30-Patrocínios'!Area_de_impressao</vt:lpstr>
      <vt:lpstr>'31-Festas_Eventos'!Area_de_impressao</vt:lpstr>
      <vt:lpstr>'31-Médicas'!Area_de_impressao</vt:lpstr>
      <vt:lpstr>'32-Extraordinárias'!Area_de_impressao</vt:lpstr>
      <vt:lpstr>'32-Financeiras_Operacionais'!Area_de_impressao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Suelen Cristina Pan</dc:creator>
  <cp:lastModifiedBy>Suelen Cristina Pan</cp:lastModifiedBy>
  <cp:lastPrinted>2021-10-14T19:10:05Z</cp:lastPrinted>
  <dcterms:created xsi:type="dcterms:W3CDTF">2020-09-28T14:17:55Z</dcterms:created>
  <dcterms:modified xsi:type="dcterms:W3CDTF">2022-08-10T18:11:10Z</dcterms:modified>
</cp:coreProperties>
</file>