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lanejamento\PO\PO 2022\Caderno\Textos para Eddie (Danilo)\Anexo F - planilhas eletrônicas\"/>
    </mc:Choice>
  </mc:AlternateContent>
  <bookViews>
    <workbookView xWindow="0" yWindow="0" windowWidth="20496" windowHeight="7320" firstSheet="10" activeTab="11"/>
  </bookViews>
  <sheets>
    <sheet name="16-Quadro_Colab." sheetId="44" r:id="rId1"/>
    <sheet name="28-Despesas" sheetId="42" r:id="rId2"/>
    <sheet name="35-ADM_ÉTICA" sheetId="12" r:id="rId3"/>
    <sheet name="36-ADM_MED" sheetId="13" r:id="rId4"/>
    <sheet name="37-ADM_RHU" sheetId="14" r:id="rId5"/>
    <sheet name="39-COM" sheetId="15" r:id="rId6"/>
    <sheet name="41-COD" sheetId="10" r:id="rId7"/>
    <sheet name="42-COF" sheetId="11" r:id="rId8"/>
    <sheet name="45-CUL" sheetId="16" r:id="rId9"/>
    <sheet name="47-EOF_AQU" sheetId="21" r:id="rId10"/>
    <sheet name="49-EOF_IND " sheetId="47" r:id="rId11"/>
    <sheet name="53-EOF_ADM" sheetId="22" r:id="rId12"/>
    <sheet name="54-EOF_COL" sheetId="24" r:id="rId13"/>
    <sheet name=" 56 e 57- EOF" sheetId="48" r:id="rId14"/>
    <sheet name="59-FIN" sheetId="25" r:id="rId15"/>
    <sheet name="61-JUR" sheetId="27" r:id="rId16"/>
    <sheet name="63-MKT" sheetId="28" r:id="rId17"/>
    <sheet name="65-OPE_SEG" sheetId="29" r:id="rId18"/>
    <sheet name="66-OPE_SGE" sheetId="30" r:id="rId19"/>
    <sheet name="69-PAT" sheetId="31" r:id="rId20"/>
    <sheet name="71-GOV" sheetId="26" r:id="rId21"/>
    <sheet name="72-PLA" sheetId="1" r:id="rId22"/>
    <sheet name="73-TEC" sheetId="2" r:id="rId23"/>
    <sheet name="76-PRE_OUV" sheetId="40" r:id="rId24"/>
    <sheet name="77-PRE_CME" sheetId="38" r:id="rId25"/>
    <sheet name="78-PRE_CTG" sheetId="45" r:id="rId26"/>
    <sheet name="79-PRE_DAS " sheetId="46" r:id="rId27"/>
    <sheet name="80-PRE_DEI" sheetId="39" r:id="rId28"/>
    <sheet name="81-PRE_PRE" sheetId="37" r:id="rId29"/>
    <sheet name="83-ESR_ADM" sheetId="17" r:id="rId30"/>
    <sheet name="84-ESR_FUT" sheetId="18" r:id="rId31"/>
    <sheet name="85-ESR_RAQ" sheetId="19" r:id="rId32"/>
    <sheet name="86-ESR" sheetId="20" r:id="rId33"/>
    <sheet name="89-RSO" sheetId="32" r:id="rId34"/>
    <sheet name="91-SOC" sheetId="33" r:id="rId35"/>
    <sheet name="93-SOC_VET" sheetId="34" r:id="rId36"/>
    <sheet name="95-SUP" sheetId="36" r:id="rId37"/>
  </sheets>
  <definedNames>
    <definedName name="_xlnm.Print_Area" localSheetId="2">'35-ADM_ÉTICA'!$A$1:$J$33</definedName>
    <definedName name="_xlnm.Print_Area" localSheetId="3">'36-ADM_MED'!$A$1:$J$46</definedName>
    <definedName name="_xlnm.Print_Area" localSheetId="4">'37-ADM_RHU'!$A$1:$J$45</definedName>
    <definedName name="_xlnm.Print_Area" localSheetId="5">'39-COM'!$A$1:$J$38</definedName>
    <definedName name="_xlnm.Print_Area" localSheetId="6">'41-COD'!$A$1:$J$39</definedName>
    <definedName name="_xlnm.Print_Area" localSheetId="7">'42-COF'!$A$1:$J$30</definedName>
    <definedName name="_xlnm.Print_Area" localSheetId="8">'45-CUL'!$A$1:$J$53</definedName>
    <definedName name="_xlnm.Print_Area" localSheetId="9">'47-EOF_AQU'!$A$1:$J$75</definedName>
    <definedName name="_xlnm.Print_Area" localSheetId="10">'49-EOF_IND '!$A$1:$J$62</definedName>
    <definedName name="_xlnm.Print_Area" localSheetId="11">'53-EOF_ADM'!$A$1:$J$45</definedName>
    <definedName name="_xlnm.Print_Area" localSheetId="12">'54-EOF_COL'!$A$1:$J$59</definedName>
    <definedName name="_xlnm.Print_Area" localSheetId="15">'61-JUR'!$A$1:$J$37</definedName>
    <definedName name="_xlnm.Print_Area" localSheetId="16">'63-MKT'!$A$1:$J$42</definedName>
    <definedName name="_xlnm.Print_Area" localSheetId="17">'65-OPE_SEG'!$A$1:$J$39</definedName>
    <definedName name="_xlnm.Print_Area" localSheetId="18">'66-OPE_SGE'!$A$1:$J$53</definedName>
    <definedName name="_xlnm.Print_Area" localSheetId="19">'69-PAT'!$A$1:$J$46</definedName>
    <definedName name="_xlnm.Print_Area" localSheetId="20">'71-GOV'!$A$1:$J$36</definedName>
    <definedName name="_xlnm.Print_Area" localSheetId="21">'72-PLA'!$A$1:$J$79</definedName>
    <definedName name="_xlnm.Print_Area" localSheetId="22">'73-TEC'!$A$1:$J$60</definedName>
    <definedName name="_xlnm.Print_Area" localSheetId="23">'76-PRE_OUV'!$A$1:$J$41</definedName>
    <definedName name="_xlnm.Print_Area" localSheetId="24">'77-PRE_CME'!$A$1:$J$42</definedName>
    <definedName name="_xlnm.Print_Area" localSheetId="25">'78-PRE_CTG'!$A$1:$J$24</definedName>
    <definedName name="_xlnm.Print_Area" localSheetId="26">'79-PRE_DAS '!$A$1:$J$50</definedName>
    <definedName name="_xlnm.Print_Area" localSheetId="27">'80-PRE_DEI'!$A$1:$J$36</definedName>
    <definedName name="_xlnm.Print_Area" localSheetId="28">'81-PRE_PRE'!$A$1:$J$41</definedName>
    <definedName name="_xlnm.Print_Area" localSheetId="29">'83-ESR_ADM'!$A$1:$J$40</definedName>
    <definedName name="_xlnm.Print_Area" localSheetId="30">'84-ESR_FUT'!$A$1:$J$50</definedName>
    <definedName name="_xlnm.Print_Area" localSheetId="31">'85-ESR_RAQ'!$A$1:$J$51</definedName>
    <definedName name="_xlnm.Print_Area" localSheetId="32">'86-ESR'!$A$1:$J$66</definedName>
    <definedName name="_xlnm.Print_Area" localSheetId="33">'89-RSO'!$A$1:$J$44</definedName>
    <definedName name="_xlnm.Print_Area" localSheetId="34">'91-SOC'!$A$1:$J$77</definedName>
    <definedName name="_xlnm.Print_Area" localSheetId="35">'93-SOC_VET'!$A$1:$J$58</definedName>
    <definedName name="_xlnm.Print_Area" localSheetId="36">'95-SUP'!$A$1:$J$41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24" l="1"/>
  <c r="B55" i="47"/>
  <c r="B37" i="24" l="1"/>
  <c r="B50" i="24"/>
  <c r="B57" i="47" l="1"/>
  <c r="B42" i="47"/>
  <c r="B70" i="21"/>
  <c r="B52" i="24" l="1"/>
  <c r="B7" i="24"/>
  <c r="B62" i="47"/>
  <c r="B38" i="47" l="1"/>
  <c r="B7" i="47"/>
  <c r="B7" i="21" l="1"/>
  <c r="B22" i="42" l="1"/>
  <c r="B7" i="48" l="1"/>
  <c r="B49" i="21" l="1"/>
  <c r="D5" i="24" l="1"/>
  <c r="J13" i="48"/>
  <c r="J11" i="48"/>
  <c r="J10" i="48"/>
  <c r="J9" i="48"/>
  <c r="J8" i="48"/>
  <c r="J7" i="48"/>
  <c r="J6" i="48"/>
  <c r="H13" i="48"/>
  <c r="H11" i="48"/>
  <c r="H10" i="48"/>
  <c r="H9" i="48"/>
  <c r="H8" i="48"/>
  <c r="H7" i="48"/>
  <c r="H6" i="48"/>
  <c r="L39" i="48" l="1"/>
  <c r="L38" i="48"/>
  <c r="L37" i="48"/>
  <c r="F39" i="48"/>
  <c r="F38" i="48"/>
  <c r="F37" i="48"/>
  <c r="C37" i="48" l="1"/>
  <c r="E37" i="48"/>
  <c r="C38" i="48"/>
  <c r="E38" i="48"/>
  <c r="C39" i="48"/>
  <c r="E39" i="48"/>
  <c r="R37" i="48"/>
  <c r="R38" i="48"/>
  <c r="R39" i="48"/>
  <c r="B31" i="48"/>
  <c r="B30" i="48"/>
  <c r="B29" i="48"/>
  <c r="B28" i="48"/>
  <c r="B22" i="48"/>
  <c r="B21" i="48"/>
  <c r="B20" i="48"/>
  <c r="B19" i="48"/>
  <c r="B18" i="48"/>
  <c r="B11" i="48"/>
  <c r="B10" i="48"/>
  <c r="B9" i="48"/>
  <c r="B8" i="48"/>
  <c r="F7" i="48"/>
  <c r="E7" i="48" s="1"/>
  <c r="B6" i="48"/>
  <c r="F25" i="24"/>
  <c r="F17" i="24"/>
  <c r="B33" i="24"/>
  <c r="F30" i="24"/>
  <c r="D22" i="24"/>
  <c r="D16" i="24"/>
  <c r="D14" i="24"/>
  <c r="F12" i="24"/>
  <c r="D54" i="24"/>
  <c r="D51" i="24"/>
  <c r="D48" i="24"/>
  <c r="D46" i="24"/>
  <c r="D43" i="24"/>
  <c r="D42" i="24"/>
  <c r="F40" i="24"/>
  <c r="F38" i="24"/>
  <c r="D55" i="24"/>
  <c r="F49" i="24"/>
  <c r="F41" i="24"/>
  <c r="D39" i="24"/>
  <c r="D32" i="24"/>
  <c r="F28" i="24"/>
  <c r="F27" i="24"/>
  <c r="F26" i="24"/>
  <c r="D24" i="24"/>
  <c r="F20" i="24"/>
  <c r="F18" i="24"/>
  <c r="F11" i="24"/>
  <c r="F58" i="24"/>
  <c r="F57" i="24"/>
  <c r="F56" i="24"/>
  <c r="F55" i="24"/>
  <c r="F54" i="24"/>
  <c r="F53" i="24"/>
  <c r="F52" i="24"/>
  <c r="F51" i="24"/>
  <c r="F50" i="24"/>
  <c r="F48" i="24"/>
  <c r="F47" i="24"/>
  <c r="F45" i="24"/>
  <c r="F43" i="24"/>
  <c r="F39" i="24"/>
  <c r="F37" i="24"/>
  <c r="F31" i="24"/>
  <c r="F29" i="24"/>
  <c r="F23" i="24"/>
  <c r="F21" i="24"/>
  <c r="F19" i="24"/>
  <c r="F15" i="24"/>
  <c r="F13" i="24"/>
  <c r="F7" i="24"/>
  <c r="F6" i="24"/>
  <c r="F5" i="24"/>
  <c r="D58" i="24"/>
  <c r="D57" i="24"/>
  <c r="D56" i="24"/>
  <c r="D53" i="24"/>
  <c r="D52" i="24"/>
  <c r="D50" i="24"/>
  <c r="D49" i="24"/>
  <c r="D47" i="24"/>
  <c r="D45" i="24"/>
  <c r="D41" i="24"/>
  <c r="D38" i="24"/>
  <c r="D37" i="24"/>
  <c r="D31" i="24"/>
  <c r="D30" i="24"/>
  <c r="D29" i="24"/>
  <c r="D27" i="24"/>
  <c r="D23" i="24"/>
  <c r="D21" i="24"/>
  <c r="D19" i="24"/>
  <c r="D15" i="24"/>
  <c r="D13" i="24"/>
  <c r="D11" i="24"/>
  <c r="D7" i="24"/>
  <c r="D6" i="24"/>
  <c r="F6" i="22"/>
  <c r="D6" i="22"/>
  <c r="F5" i="22"/>
  <c r="D5" i="22"/>
  <c r="B7" i="22"/>
  <c r="D7" i="22" s="1"/>
  <c r="D32" i="47"/>
  <c r="D31" i="47"/>
  <c r="D24" i="47"/>
  <c r="F23" i="47"/>
  <c r="D16" i="47"/>
  <c r="F15" i="47"/>
  <c r="F62" i="47"/>
  <c r="F61" i="47"/>
  <c r="F60" i="47"/>
  <c r="F59" i="47"/>
  <c r="F58" i="47"/>
  <c r="F57" i="47"/>
  <c r="F56" i="47"/>
  <c r="F55" i="47"/>
  <c r="F54" i="47"/>
  <c r="F53" i="47"/>
  <c r="F52" i="47"/>
  <c r="F51" i="47"/>
  <c r="F50" i="47"/>
  <c r="F49" i="47"/>
  <c r="F48" i="47"/>
  <c r="F47" i="47"/>
  <c r="F46" i="47"/>
  <c r="F45" i="47"/>
  <c r="F44" i="47"/>
  <c r="F43" i="47"/>
  <c r="F42" i="47"/>
  <c r="F38" i="47"/>
  <c r="F37" i="47"/>
  <c r="F36" i="47"/>
  <c r="F35" i="47"/>
  <c r="F34" i="47"/>
  <c r="F33" i="47"/>
  <c r="F32" i="47"/>
  <c r="F30" i="47"/>
  <c r="F29" i="47"/>
  <c r="F28" i="47"/>
  <c r="F27" i="47"/>
  <c r="F26" i="47"/>
  <c r="F25" i="47"/>
  <c r="F24" i="47"/>
  <c r="F22" i="47"/>
  <c r="F21" i="47"/>
  <c r="F20" i="47"/>
  <c r="F19" i="47"/>
  <c r="F18" i="47"/>
  <c r="F17" i="47"/>
  <c r="F16" i="47"/>
  <c r="F14" i="47"/>
  <c r="F13" i="47"/>
  <c r="F12" i="47"/>
  <c r="F11" i="47"/>
  <c r="D62" i="47"/>
  <c r="D61" i="47"/>
  <c r="D60" i="47"/>
  <c r="D59" i="47"/>
  <c r="D58" i="47"/>
  <c r="D57" i="47"/>
  <c r="D56" i="47"/>
  <c r="D55" i="47"/>
  <c r="D54" i="47"/>
  <c r="D53" i="47"/>
  <c r="D52" i="47"/>
  <c r="D51" i="47"/>
  <c r="D50" i="47"/>
  <c r="D49" i="47"/>
  <c r="D48" i="47"/>
  <c r="D47" i="47"/>
  <c r="D46" i="47"/>
  <c r="D45" i="47"/>
  <c r="D44" i="47"/>
  <c r="D43" i="47"/>
  <c r="D42" i="47"/>
  <c r="D38" i="47"/>
  <c r="D37" i="47"/>
  <c r="D36" i="47"/>
  <c r="D35" i="47"/>
  <c r="D34" i="47"/>
  <c r="D33" i="47"/>
  <c r="D30" i="47"/>
  <c r="D29" i="47"/>
  <c r="D28" i="47"/>
  <c r="D27" i="47"/>
  <c r="D26" i="47"/>
  <c r="D25" i="47"/>
  <c r="D22" i="47"/>
  <c r="D21" i="47"/>
  <c r="D20" i="47"/>
  <c r="D19" i="47"/>
  <c r="D18" i="47"/>
  <c r="D17" i="47"/>
  <c r="D14" i="47"/>
  <c r="D13" i="47"/>
  <c r="D12" i="47"/>
  <c r="D11" i="47"/>
  <c r="F7" i="47"/>
  <c r="F6" i="47"/>
  <c r="F5" i="47"/>
  <c r="D7" i="47"/>
  <c r="D6" i="47"/>
  <c r="D5" i="47"/>
  <c r="D19" i="21"/>
  <c r="B63" i="21"/>
  <c r="B60" i="21"/>
  <c r="B53" i="21"/>
  <c r="D53" i="21" s="1"/>
  <c r="D49" i="21"/>
  <c r="B13" i="48" l="1"/>
  <c r="F7" i="22"/>
  <c r="F10" i="48"/>
  <c r="E10" i="48" s="1"/>
  <c r="F29" i="48"/>
  <c r="C29" i="48" s="1"/>
  <c r="L12" i="48"/>
  <c r="F30" i="48"/>
  <c r="F18" i="48"/>
  <c r="C18" i="48" s="1"/>
  <c r="F31" i="48"/>
  <c r="C31" i="48" s="1"/>
  <c r="F11" i="48"/>
  <c r="E11" i="48" s="1"/>
  <c r="F6" i="48"/>
  <c r="E6" i="48" s="1"/>
  <c r="F19" i="48"/>
  <c r="C19" i="48" s="1"/>
  <c r="C7" i="48"/>
  <c r="F20" i="48"/>
  <c r="C20" i="48" s="1"/>
  <c r="F8" i="48"/>
  <c r="E8" i="48" s="1"/>
  <c r="F21" i="48"/>
  <c r="C21" i="48" s="1"/>
  <c r="F9" i="48"/>
  <c r="E9" i="48" s="1"/>
  <c r="F22" i="48"/>
  <c r="C22" i="48" s="1"/>
  <c r="B23" i="48"/>
  <c r="B32" i="48"/>
  <c r="F28" i="48"/>
  <c r="C28" i="48" s="1"/>
  <c r="L7" i="48"/>
  <c r="R7" i="48"/>
  <c r="F14" i="24"/>
  <c r="F22" i="24"/>
  <c r="F42" i="24"/>
  <c r="F46" i="24"/>
  <c r="D40" i="24"/>
  <c r="F33" i="24"/>
  <c r="D17" i="24"/>
  <c r="D25" i="24"/>
  <c r="D33" i="24"/>
  <c r="F16" i="24"/>
  <c r="F24" i="24"/>
  <c r="F32" i="24"/>
  <c r="D18" i="24"/>
  <c r="D26" i="24"/>
  <c r="D12" i="24"/>
  <c r="D20" i="24"/>
  <c r="D28" i="24"/>
  <c r="D15" i="47"/>
  <c r="D23" i="47"/>
  <c r="F31" i="47"/>
  <c r="E15" i="48" l="1"/>
  <c r="D75" i="21"/>
  <c r="R12" i="48"/>
  <c r="L11" i="48"/>
  <c r="L10" i="48"/>
  <c r="R10" i="48"/>
  <c r="C8" i="48"/>
  <c r="C11" i="48"/>
  <c r="R8" i="48"/>
  <c r="L8" i="48"/>
  <c r="C10" i="48"/>
  <c r="F23" i="48"/>
  <c r="C23" i="48" s="1"/>
  <c r="L30" i="48"/>
  <c r="E30" i="48"/>
  <c r="R30" i="48"/>
  <c r="L20" i="48"/>
  <c r="E20" i="48"/>
  <c r="R20" i="48"/>
  <c r="L9" i="48"/>
  <c r="C9" i="48"/>
  <c r="L31" i="48"/>
  <c r="E31" i="48"/>
  <c r="R31" i="48"/>
  <c r="L29" i="48"/>
  <c r="E29" i="48"/>
  <c r="R29" i="48"/>
  <c r="F13" i="48"/>
  <c r="E13" i="48" s="1"/>
  <c r="F32" i="48"/>
  <c r="C32" i="48" s="1"/>
  <c r="R6" i="48"/>
  <c r="L19" i="48"/>
  <c r="E19" i="48"/>
  <c r="R19" i="48"/>
  <c r="L18" i="48"/>
  <c r="E18" i="48"/>
  <c r="R18" i="48"/>
  <c r="L22" i="48"/>
  <c r="E22" i="48"/>
  <c r="R22" i="48"/>
  <c r="L28" i="48"/>
  <c r="E28" i="48"/>
  <c r="R28" i="48"/>
  <c r="R9" i="48"/>
  <c r="R11" i="48"/>
  <c r="L6" i="48"/>
  <c r="L21" i="48"/>
  <c r="E21" i="48"/>
  <c r="R21" i="48"/>
  <c r="C6" i="48"/>
  <c r="C30" i="48"/>
  <c r="B41" i="48"/>
  <c r="R13" i="48" l="1"/>
  <c r="L13" i="48"/>
  <c r="C13" i="48"/>
  <c r="L32" i="48"/>
  <c r="E32" i="48"/>
  <c r="R32" i="48"/>
  <c r="L23" i="48"/>
  <c r="E23" i="48"/>
  <c r="R23" i="48"/>
  <c r="F41" i="48"/>
  <c r="C41" i="48" s="1"/>
  <c r="L41" i="48"/>
  <c r="R41" i="48" l="1"/>
  <c r="E41" i="48"/>
  <c r="F75" i="21"/>
  <c r="F74" i="21"/>
  <c r="F73" i="21"/>
  <c r="F72" i="21"/>
  <c r="F71" i="21"/>
  <c r="F70" i="21"/>
  <c r="F69" i="21"/>
  <c r="F68" i="21"/>
  <c r="F67" i="21"/>
  <c r="F66" i="21"/>
  <c r="F65" i="21"/>
  <c r="F64" i="21"/>
  <c r="F63" i="21"/>
  <c r="F62" i="21"/>
  <c r="F61" i="21"/>
  <c r="F60" i="21"/>
  <c r="F59" i="21"/>
  <c r="F58" i="21"/>
  <c r="F57" i="21"/>
  <c r="F56" i="21"/>
  <c r="F55" i="21"/>
  <c r="F54" i="21"/>
  <c r="F53" i="21"/>
  <c r="D74" i="21"/>
  <c r="D73" i="21"/>
  <c r="D72" i="21"/>
  <c r="D71" i="21"/>
  <c r="D70" i="21"/>
  <c r="D69" i="21"/>
  <c r="D68" i="21"/>
  <c r="D67" i="21"/>
  <c r="D66" i="21"/>
  <c r="D65" i="21"/>
  <c r="D64" i="21"/>
  <c r="D63" i="21"/>
  <c r="D62" i="21"/>
  <c r="D61" i="21"/>
  <c r="D60" i="21"/>
  <c r="D59" i="21"/>
  <c r="D58" i="21"/>
  <c r="D57" i="21"/>
  <c r="D56" i="21"/>
  <c r="D55" i="21"/>
  <c r="D54" i="21"/>
  <c r="F49" i="21"/>
  <c r="F48" i="21"/>
  <c r="F47" i="21"/>
  <c r="F46" i="21"/>
  <c r="F45" i="21"/>
  <c r="F44" i="21"/>
  <c r="F43" i="21"/>
  <c r="F42" i="21"/>
  <c r="F41" i="21"/>
  <c r="F40" i="21"/>
  <c r="F39" i="21"/>
  <c r="F38" i="21"/>
  <c r="F37" i="21"/>
  <c r="F36" i="21"/>
  <c r="F35" i="21"/>
  <c r="F34" i="21"/>
  <c r="F33" i="21"/>
  <c r="F32" i="21"/>
  <c r="F31" i="21"/>
  <c r="F30" i="21"/>
  <c r="F29" i="21"/>
  <c r="F28" i="21"/>
  <c r="F27" i="21"/>
  <c r="F26" i="21"/>
  <c r="F25" i="21"/>
  <c r="F24" i="21"/>
  <c r="F23" i="21"/>
  <c r="F22" i="21"/>
  <c r="F21" i="21"/>
  <c r="F20" i="21"/>
  <c r="F19" i="21"/>
  <c r="F18" i="21"/>
  <c r="F17" i="21"/>
  <c r="F16" i="21"/>
  <c r="F15" i="21"/>
  <c r="F14" i="21"/>
  <c r="F13" i="21"/>
  <c r="F12" i="21"/>
  <c r="F11" i="21"/>
  <c r="D48" i="21"/>
  <c r="D47" i="21"/>
  <c r="D46" i="21"/>
  <c r="D45" i="21"/>
  <c r="D44" i="21"/>
  <c r="D43" i="21"/>
  <c r="D42" i="21"/>
  <c r="D41" i="21"/>
  <c r="D40" i="21"/>
  <c r="D39" i="21"/>
  <c r="D38" i="21"/>
  <c r="D37" i="21"/>
  <c r="D36" i="21"/>
  <c r="D35" i="21"/>
  <c r="D34" i="21"/>
  <c r="D33" i="21"/>
  <c r="D32" i="21"/>
  <c r="D31" i="21"/>
  <c r="D30" i="21"/>
  <c r="D29" i="21"/>
  <c r="D28" i="21"/>
  <c r="D27" i="21"/>
  <c r="D26" i="21"/>
  <c r="D25" i="21"/>
  <c r="D24" i="21"/>
  <c r="D23" i="21"/>
  <c r="D22" i="21"/>
  <c r="D21" i="21"/>
  <c r="D20" i="21"/>
  <c r="D18" i="21"/>
  <c r="D17" i="21"/>
  <c r="D16" i="21"/>
  <c r="D15" i="21"/>
  <c r="D14" i="21"/>
  <c r="D13" i="21"/>
  <c r="D12" i="21"/>
  <c r="D11" i="21"/>
  <c r="F6" i="21"/>
  <c r="F5" i="21"/>
  <c r="D6" i="21"/>
  <c r="D5" i="21"/>
  <c r="F7" i="21" l="1"/>
  <c r="D7" i="21"/>
  <c r="F20" i="42"/>
  <c r="F22" i="42"/>
  <c r="F21" i="42"/>
  <c r="F19" i="42"/>
  <c r="F18" i="42"/>
  <c r="F17" i="42"/>
  <c r="F16" i="42"/>
  <c r="F15" i="42"/>
  <c r="F14" i="42"/>
  <c r="F13" i="42"/>
  <c r="F12" i="42"/>
  <c r="F11" i="42"/>
  <c r="F10" i="42"/>
  <c r="F9" i="42"/>
  <c r="F8" i="42"/>
  <c r="F7" i="42"/>
  <c r="F6" i="42"/>
  <c r="F5" i="42"/>
  <c r="D22" i="42"/>
  <c r="D21" i="42"/>
  <c r="D20" i="42"/>
  <c r="D19" i="42"/>
  <c r="D18" i="42"/>
  <c r="D17" i="42"/>
  <c r="D16" i="42"/>
  <c r="D15" i="42"/>
  <c r="D14" i="42"/>
  <c r="D13" i="42"/>
  <c r="D12" i="42"/>
  <c r="D11" i="42"/>
  <c r="D10" i="42"/>
  <c r="D9" i="42"/>
  <c r="D8" i="42"/>
  <c r="D7" i="42"/>
  <c r="D6" i="42"/>
  <c r="D5" i="42"/>
  <c r="F16" i="39" l="1"/>
  <c r="F15" i="39"/>
  <c r="F44" i="24"/>
  <c r="B59" i="24"/>
  <c r="F59" i="24" s="1"/>
  <c r="D44" i="24"/>
  <c r="D59" i="24" l="1"/>
</calcChain>
</file>

<file path=xl/sharedStrings.xml><?xml version="1.0" encoding="utf-8"?>
<sst xmlns="http://schemas.openxmlformats.org/spreadsheetml/2006/main" count="2906" uniqueCount="474">
  <si>
    <t>Planejamento</t>
  </si>
  <si>
    <t>Tecnologia</t>
  </si>
  <si>
    <t xml:space="preserve">Total </t>
  </si>
  <si>
    <t xml:space="preserve">Centro de Custo </t>
  </si>
  <si>
    <t>Escritório de Projetos</t>
  </si>
  <si>
    <t>Gestão da Qualidade</t>
  </si>
  <si>
    <t>Plano Diretor de Desenvolvimento</t>
  </si>
  <si>
    <t>Previsão Orçamentária</t>
  </si>
  <si>
    <t>Processos</t>
  </si>
  <si>
    <t xml:space="preserve">Agrupamento Gerencial </t>
  </si>
  <si>
    <t>Pessoal</t>
  </si>
  <si>
    <t>Salários e Provisões</t>
  </si>
  <si>
    <t>Extraordinários</t>
  </si>
  <si>
    <t>Encargos Sociais</t>
  </si>
  <si>
    <t>Plano de Saúde</t>
  </si>
  <si>
    <t>Demais Benefícios</t>
  </si>
  <si>
    <t>Serviços Contratados</t>
  </si>
  <si>
    <t>Serviços Especializados</t>
  </si>
  <si>
    <t>Serviços Operacionais</t>
  </si>
  <si>
    <t>Mercadorias e Materiais</t>
  </si>
  <si>
    <t>Alimentos e Bebidas</t>
  </si>
  <si>
    <t>Materiais de Uso e Consumo</t>
  </si>
  <si>
    <t>Utilidades</t>
  </si>
  <si>
    <t>Gastos Gerais</t>
  </si>
  <si>
    <t>Viagens e Deslocamentos</t>
  </si>
  <si>
    <t>Adm. Esportes Olímpicos e Formação</t>
  </si>
  <si>
    <t>Esportes Aquáticos</t>
  </si>
  <si>
    <t>Esportes Coletivos</t>
  </si>
  <si>
    <t>Esportes Individuais</t>
  </si>
  <si>
    <t>CIAA Centro Integrado de Apoio ao Atleta</t>
  </si>
  <si>
    <t>DEA Distintivo Esportivo Alemão</t>
  </si>
  <si>
    <t>Festa do Atleta</t>
  </si>
  <si>
    <t>Manutenção de Equipamentos Esportivos</t>
  </si>
  <si>
    <t>Rouparia</t>
  </si>
  <si>
    <t>Patrocínios e Permutas</t>
  </si>
  <si>
    <t>Canoagem Alto Rendimento</t>
  </si>
  <si>
    <t>Canoagem Competitivo</t>
  </si>
  <si>
    <t>Natação Adulto</t>
  </si>
  <si>
    <t>Natação Alto Rendimento</t>
  </si>
  <si>
    <t>Natação Aperfeiçoamento</t>
  </si>
  <si>
    <t>Natação Competitivo</t>
  </si>
  <si>
    <t>Natação Escolinha</t>
  </si>
  <si>
    <t>Natação Formação</t>
  </si>
  <si>
    <t>Natação Master</t>
  </si>
  <si>
    <t>Polo Aquático Alto Rendimento</t>
  </si>
  <si>
    <t>Polo Aquático Competitivo</t>
  </si>
  <si>
    <t>Polo Aquático Formação</t>
  </si>
  <si>
    <t>Remo Alto Rendimento</t>
  </si>
  <si>
    <t>Remo Competitivo</t>
  </si>
  <si>
    <t>Remo Formação</t>
  </si>
  <si>
    <t>Remo Paralímpicos</t>
  </si>
  <si>
    <t>Saltos Ornamentais Alto Rendimento</t>
  </si>
  <si>
    <t>Saltos Ornamentais Competitivo</t>
  </si>
  <si>
    <t>Saltos Ornamentais Formação</t>
  </si>
  <si>
    <t>Triathlon Alto Rendimento</t>
  </si>
  <si>
    <t>Triathlon Competitivo</t>
  </si>
  <si>
    <t>Vela Competitivo</t>
  </si>
  <si>
    <t>Badminton Alto Rendimento</t>
  </si>
  <si>
    <t>Badminton Competitivo</t>
  </si>
  <si>
    <t>Badminton Formação</t>
  </si>
  <si>
    <t>Basquete Alto Rendimento</t>
  </si>
  <si>
    <t>Basquete Competitivo</t>
  </si>
  <si>
    <t>Basquete Formação</t>
  </si>
  <si>
    <t>Handebol Alto Rendimento</t>
  </si>
  <si>
    <t>Handebol Competitivo</t>
  </si>
  <si>
    <t>Handebol Formação</t>
  </si>
  <si>
    <t>Projeto Vencer</t>
  </si>
  <si>
    <t>Voleibol Alto Rendimento</t>
  </si>
  <si>
    <t>Voleibol Competitivo</t>
  </si>
  <si>
    <t>Voleibol Formação</t>
  </si>
  <si>
    <t>Atletismo Alto Rendimento</t>
  </si>
  <si>
    <t>Atletismo Competitivo</t>
  </si>
  <si>
    <t>Atletismo Formação</t>
  </si>
  <si>
    <t>Corrida de Rua</t>
  </si>
  <si>
    <t>Esgrima Alto Rendimento</t>
  </si>
  <si>
    <t>Esgrima Competitivo</t>
  </si>
  <si>
    <t>Esgrima Formação</t>
  </si>
  <si>
    <t>Esgrima Paralímpicos</t>
  </si>
  <si>
    <t>Ginástica Artística Alto Rendimento</t>
  </si>
  <si>
    <t>Ginástica Artística Competitivo</t>
  </si>
  <si>
    <t>Ginástica Artística Formação</t>
  </si>
  <si>
    <t>Judô Alto Rendimento</t>
  </si>
  <si>
    <t>Judô Competitivo</t>
  </si>
  <si>
    <t>Judô Formação</t>
  </si>
  <si>
    <t>Levantamento de Peso Alto Rendimento</t>
  </si>
  <si>
    <t>Levantamento de Peso Competitivo</t>
  </si>
  <si>
    <t>Levantamento de Peso Formação</t>
  </si>
  <si>
    <t>Área</t>
  </si>
  <si>
    <t>Real 2019</t>
  </si>
  <si>
    <t>Real 2018</t>
  </si>
  <si>
    <t>Real 2017</t>
  </si>
  <si>
    <t>Conselho Deliberativo</t>
  </si>
  <si>
    <t>Conselho Fiscal</t>
  </si>
  <si>
    <t>Eventos Institucionais do Conselho Deliberativo</t>
  </si>
  <si>
    <t>Despesas Financeiras</t>
  </si>
  <si>
    <t>Orçamento
2021</t>
  </si>
  <si>
    <t>Impostos e Taxas</t>
  </si>
  <si>
    <t>Médica</t>
  </si>
  <si>
    <t>Recursos Humanos</t>
  </si>
  <si>
    <t>Cadastro</t>
  </si>
  <si>
    <t>Ética Disciplinar</t>
  </si>
  <si>
    <t>Adm. Médica</t>
  </si>
  <si>
    <t>Emergência Médica</t>
  </si>
  <si>
    <t>Fisioterapia e RPG</t>
  </si>
  <si>
    <t>Medicina Esportiva</t>
  </si>
  <si>
    <t>Sauna e Massagens</t>
  </si>
  <si>
    <t>Adm. de Recursos Humanos</t>
  </si>
  <si>
    <t>Copa do Centro Administrativo Institucional</t>
  </si>
  <si>
    <t>Eventuais RH - Custeio</t>
  </si>
  <si>
    <t>Segurança e Medicina Trabalho</t>
  </si>
  <si>
    <t>SouECP - Programa de Endomarketing</t>
  </si>
  <si>
    <t>Indenizações</t>
  </si>
  <si>
    <t>Comunicação</t>
  </si>
  <si>
    <t>Comunicação e Divulgação</t>
  </si>
  <si>
    <t>Cultural</t>
  </si>
  <si>
    <t>Adm. Cultural</t>
  </si>
  <si>
    <t>Atividades Culturais</t>
  </si>
  <si>
    <t>Ballet</t>
  </si>
  <si>
    <t>Biblioteca</t>
  </si>
  <si>
    <t>Cinema</t>
  </si>
  <si>
    <t>Cursos Esporádicos</t>
  </si>
  <si>
    <t>Cursos Regulares</t>
  </si>
  <si>
    <t>Eventos Culturais e Artísticos</t>
  </si>
  <si>
    <t>Exposições e Galeria Arte</t>
  </si>
  <si>
    <t>Jardim de Infância</t>
  </si>
  <si>
    <t>Literatura</t>
  </si>
  <si>
    <t>Orquestra, Coral e Banda</t>
  </si>
  <si>
    <t>Promoções Culturais</t>
  </si>
  <si>
    <t>Teatro Atividades</t>
  </si>
  <si>
    <t>Teatro Eventos</t>
  </si>
  <si>
    <t>Esportes Futebol</t>
  </si>
  <si>
    <t>Esportes Raquetes</t>
  </si>
  <si>
    <t>Bilhar e Snooker</t>
  </si>
  <si>
    <t>Bocha</t>
  </si>
  <si>
    <t>Bolão</t>
  </si>
  <si>
    <t>Boliche 10 Pinos</t>
  </si>
  <si>
    <t>Boliche 9 Pinos</t>
  </si>
  <si>
    <t>Boxe</t>
  </si>
  <si>
    <t>Skate</t>
  </si>
  <si>
    <t>Xadrez</t>
  </si>
  <si>
    <t>Adm. Futebol</t>
  </si>
  <si>
    <t>Fut7</t>
  </si>
  <si>
    <t>Futebol Adulto</t>
  </si>
  <si>
    <t>Futebol de Base</t>
  </si>
  <si>
    <t>Futebol Feminino</t>
  </si>
  <si>
    <t>Futebol Menor</t>
  </si>
  <si>
    <t>Futebol Soccer Academy</t>
  </si>
  <si>
    <t>Futebol Soccer Camp</t>
  </si>
  <si>
    <t>Futebol Treinamento de Goleiros</t>
  </si>
  <si>
    <t>Futsal</t>
  </si>
  <si>
    <t>Manutenção do Campo de Futebol</t>
  </si>
  <si>
    <t>Adm. Tênis e Raquetes</t>
  </si>
  <si>
    <t>Squash Alto Rendimento</t>
  </si>
  <si>
    <t>Squash Competitivo</t>
  </si>
  <si>
    <t>Squash Formação</t>
  </si>
  <si>
    <t>Tênis Alto Rendimento</t>
  </si>
  <si>
    <t>Tênis Aulas Coletivas</t>
  </si>
  <si>
    <t>Tênis Auxiliares de Quadras</t>
  </si>
  <si>
    <t>Tênis Competitivo</t>
  </si>
  <si>
    <t>Tênis Escolinha</t>
  </si>
  <si>
    <t>Tênis Formação</t>
  </si>
  <si>
    <t>Tênis Jogar</t>
  </si>
  <si>
    <t>Tênis Manutenção de Quadras</t>
  </si>
  <si>
    <t>Tênis Pinheirão e Pinheirinho</t>
  </si>
  <si>
    <t>Natação Participativo</t>
  </si>
  <si>
    <t>Triathlon Participativo</t>
  </si>
  <si>
    <t>Badminton Participativo</t>
  </si>
  <si>
    <t>Handebol Participativo</t>
  </si>
  <si>
    <t>Esgrima Participativo</t>
  </si>
  <si>
    <t>Ginástica Artística Participativo</t>
  </si>
  <si>
    <t>Levantamento de Peso Participativo</t>
  </si>
  <si>
    <t>Adm. Lei de Incentivo ao Esporte e Convênios</t>
  </si>
  <si>
    <t>Contas a Receber</t>
  </si>
  <si>
    <t>Controles de Ativo</t>
  </si>
  <si>
    <t>Custos e Orçamento</t>
  </si>
  <si>
    <t>Reconciliação de Caixa</t>
  </si>
  <si>
    <t>Tesouraria</t>
  </si>
  <si>
    <t>Jurídica</t>
  </si>
  <si>
    <t>Contingência Passivas</t>
  </si>
  <si>
    <t>Marketing</t>
  </si>
  <si>
    <t>Adm. Marketing</t>
  </si>
  <si>
    <t>Captação de Recursos</t>
  </si>
  <si>
    <t>Programa Pinheiros Pontua</t>
  </si>
  <si>
    <t>Segurança</t>
  </si>
  <si>
    <t>Fauna</t>
  </si>
  <si>
    <t>Gestão de Resíduos</t>
  </si>
  <si>
    <t>Jardins</t>
  </si>
  <si>
    <t>Lavanderia</t>
  </si>
  <si>
    <t>Limpeza</t>
  </si>
  <si>
    <t>Manutenção Geral</t>
  </si>
  <si>
    <t>Operação do Centro Administrativo Operacional</t>
  </si>
  <si>
    <t>Pequenos Reparos</t>
  </si>
  <si>
    <t xml:space="preserve">Recarga de Celular       </t>
  </si>
  <si>
    <t xml:space="preserve">Salva Vidas              </t>
  </si>
  <si>
    <t>Setor de Apoio Operacional</t>
  </si>
  <si>
    <t xml:space="preserve">Transportes              </t>
  </si>
  <si>
    <t>Zeladoria de Vestiários</t>
  </si>
  <si>
    <t>Zeladoria Esportiva</t>
  </si>
  <si>
    <t>Adm. Segurança</t>
  </si>
  <si>
    <t>Estacionamento Faria Lima</t>
  </si>
  <si>
    <t>Estacionamento Tucumã</t>
  </si>
  <si>
    <t>Segurança e Portarias</t>
  </si>
  <si>
    <t>Patrimônio</t>
  </si>
  <si>
    <t>Dependências Diversas</t>
  </si>
  <si>
    <t>Meio Ambiente e Sustentabilidade</t>
  </si>
  <si>
    <t>Projetos e Engenharia</t>
  </si>
  <si>
    <t>Sistemas de Infraestrutura</t>
  </si>
  <si>
    <t>Sistemas de Piscinas</t>
  </si>
  <si>
    <t>Relações Esportivas</t>
  </si>
  <si>
    <t>Adm. Relações Esportivas</t>
  </si>
  <si>
    <t>Atividade Elas</t>
  </si>
  <si>
    <t>Basquete Master</t>
  </si>
  <si>
    <t>Beach Tênis</t>
  </si>
  <si>
    <t>CAD</t>
  </si>
  <si>
    <t>Cadíada</t>
  </si>
  <si>
    <t>Capoeira</t>
  </si>
  <si>
    <t>Fitness</t>
  </si>
  <si>
    <t>Futevôlei</t>
  </si>
  <si>
    <t>Ginástica de Academia</t>
  </si>
  <si>
    <t>Ginástica Wellness</t>
  </si>
  <si>
    <t>Hidroginástica</t>
  </si>
  <si>
    <t>Jiu Jítsu</t>
  </si>
  <si>
    <t>Karatê</t>
  </si>
  <si>
    <t>Lutas Mix</t>
  </si>
  <si>
    <t>Peteca</t>
  </si>
  <si>
    <t>Programa de Férias</t>
  </si>
  <si>
    <t>Programa Esporte e Saúde</t>
  </si>
  <si>
    <t>Projeto Mulher</t>
  </si>
  <si>
    <t>Recreação Esportiva</t>
  </si>
  <si>
    <t>Tae Kwon Do</t>
  </si>
  <si>
    <t>Tai Chi Chuan</t>
  </si>
  <si>
    <t>Vôlei de Areia</t>
  </si>
  <si>
    <t>Vôlei Master</t>
  </si>
  <si>
    <t>Yoga</t>
  </si>
  <si>
    <t>Yoga Vinyasa</t>
  </si>
  <si>
    <t>Yoga Zen</t>
  </si>
  <si>
    <t>Social</t>
  </si>
  <si>
    <t>Veteranos</t>
  </si>
  <si>
    <t>Adm. Social</t>
  </si>
  <si>
    <t>Atividades da Criança</t>
  </si>
  <si>
    <t>Atividades de Jovens</t>
  </si>
  <si>
    <t>Brinquedoteca</t>
  </si>
  <si>
    <t>Carnaval</t>
  </si>
  <si>
    <t>Carteado</t>
  </si>
  <si>
    <t>Cerimonial</t>
  </si>
  <si>
    <t>Dia das Mães</t>
  </si>
  <si>
    <t>Dia Legal</t>
  </si>
  <si>
    <t>Evento Musical no Ponto</t>
  </si>
  <si>
    <t>Eventos Musicais</t>
  </si>
  <si>
    <t>Feijoada Carnavalesca</t>
  </si>
  <si>
    <t>Festejos de Aniversário</t>
  </si>
  <si>
    <t>Festivais Musicais</t>
  </si>
  <si>
    <t>Jantares Dançantes</t>
  </si>
  <si>
    <t>Locações Corporativas - Salão de Festas e Auditório CCR</t>
  </si>
  <si>
    <t>Matinê Carnavalesca</t>
  </si>
  <si>
    <t>Mulher Atividades</t>
  </si>
  <si>
    <t>Mulher Eventos</t>
  </si>
  <si>
    <t>Noites Típicas</t>
  </si>
  <si>
    <t>Pholia de Clubes</t>
  </si>
  <si>
    <t>Piano's Bar e Karaokê</t>
  </si>
  <si>
    <t>Programa de Inclusão Pinheiros</t>
  </si>
  <si>
    <t>Recreio de Férias Pinheiros</t>
  </si>
  <si>
    <t>Réveillon</t>
  </si>
  <si>
    <t>Show no Teatro</t>
  </si>
  <si>
    <t>Shows Infantis</t>
  </si>
  <si>
    <t>Shows Musicais</t>
  </si>
  <si>
    <t>Adm. Veteranos</t>
  </si>
  <si>
    <t>Atividades de Veteranos</t>
  </si>
  <si>
    <t>Cursos e Palestras de Veteranos</t>
  </si>
  <si>
    <t>Eventos de Veteranos</t>
  </si>
  <si>
    <t>Jantar dos Veteranos</t>
  </si>
  <si>
    <t>Suprimentos</t>
  </si>
  <si>
    <t>Adm. Suprimentos</t>
  </si>
  <si>
    <t>Almoxarifado de Alimentos e Bebidas</t>
  </si>
  <si>
    <t>Almoxarifado de Manutenção</t>
  </si>
  <si>
    <t>Presidência</t>
  </si>
  <si>
    <t>Centro Pró Memória Hans Nobiling</t>
  </si>
  <si>
    <t>DAS - Departamento de Assistência Social</t>
  </si>
  <si>
    <t>Adm. Geral</t>
  </si>
  <si>
    <t>Eventos Institucionais</t>
  </si>
  <si>
    <t>Adm. Centro Pró Memória</t>
  </si>
  <si>
    <t>Exposições do Centro Pró Memória</t>
  </si>
  <si>
    <t>Adm. Departamento de Assistência Social - DAS</t>
  </si>
  <si>
    <t>Bazar do Bem Possível</t>
  </si>
  <si>
    <t>Convênio DAS</t>
  </si>
  <si>
    <t>Cursos e Palestras - DAS</t>
  </si>
  <si>
    <t>Encontro de Gestantes</t>
  </si>
  <si>
    <t>Programa Viver Melhor</t>
  </si>
  <si>
    <t>Voluntárias do DAS</t>
  </si>
  <si>
    <t>Variação
Orç 2021 vs Orç 2020</t>
  </si>
  <si>
    <r>
      <t xml:space="preserve">Centro Pró Memória Hans Nobiling </t>
    </r>
    <r>
      <rPr>
        <sz val="14"/>
        <color rgb="FF002060"/>
        <rFont val="Calibri"/>
        <family val="2"/>
        <scheme val="minor"/>
      </rPr>
      <t>(Presidência)</t>
    </r>
  </si>
  <si>
    <r>
      <t xml:space="preserve">Suprimentos </t>
    </r>
    <r>
      <rPr>
        <sz val="14"/>
        <color rgb="FF002060"/>
        <rFont val="Calibri"/>
        <family val="2"/>
        <scheme val="minor"/>
      </rPr>
      <t>(Diretoria de Área de Suprimentos)</t>
    </r>
  </si>
  <si>
    <r>
      <t xml:space="preserve">Veteranos </t>
    </r>
    <r>
      <rPr>
        <sz val="14"/>
        <color rgb="FF002060"/>
        <rFont val="Calibri"/>
        <family val="2"/>
        <scheme val="minor"/>
      </rPr>
      <t>(Diretoria de Área Social)</t>
    </r>
  </si>
  <si>
    <r>
      <t xml:space="preserve">Social </t>
    </r>
    <r>
      <rPr>
        <sz val="14"/>
        <color rgb="FF002060"/>
        <rFont val="Calibri"/>
        <family val="2"/>
        <scheme val="minor"/>
      </rPr>
      <t>(Diretoria de Área Social)</t>
    </r>
  </si>
  <si>
    <r>
      <t xml:space="preserve">Relações Esportivas </t>
    </r>
    <r>
      <rPr>
        <sz val="14"/>
        <color rgb="FF002060"/>
        <rFont val="Calibri"/>
        <family val="2"/>
        <scheme val="minor"/>
      </rPr>
      <t>(Diretoria de Área de Relações Esportivas)</t>
    </r>
  </si>
  <si>
    <r>
      <t xml:space="preserve">Patrimônio </t>
    </r>
    <r>
      <rPr>
        <sz val="14"/>
        <color rgb="FF002060"/>
        <rFont val="Calibri"/>
        <family val="2"/>
        <scheme val="minor"/>
      </rPr>
      <t>(Diretoria de Área de Patrimônio)</t>
    </r>
  </si>
  <si>
    <r>
      <t xml:space="preserve">Segurança </t>
    </r>
    <r>
      <rPr>
        <sz val="14"/>
        <color rgb="FF002060"/>
        <rFont val="Calibri"/>
        <family val="2"/>
        <scheme val="minor"/>
      </rPr>
      <t>(Diretoria Área de Operações)</t>
    </r>
  </si>
  <si>
    <r>
      <t xml:space="preserve">Marketing </t>
    </r>
    <r>
      <rPr>
        <sz val="14"/>
        <color rgb="FF002060"/>
        <rFont val="Calibri"/>
        <family val="2"/>
        <scheme val="minor"/>
      </rPr>
      <t>(Diretoria de Área de Marketing)</t>
    </r>
  </si>
  <si>
    <r>
      <t xml:space="preserve">Jurídica </t>
    </r>
    <r>
      <rPr>
        <sz val="14"/>
        <color rgb="FF002060"/>
        <rFont val="Calibri"/>
        <family val="2"/>
        <scheme val="minor"/>
      </rPr>
      <t>(Diretoria de Área Jurídica)</t>
    </r>
  </si>
  <si>
    <r>
      <t xml:space="preserve">Financeira </t>
    </r>
    <r>
      <rPr>
        <sz val="14"/>
        <color rgb="FF002060"/>
        <rFont val="Calibri"/>
        <family val="2"/>
        <scheme val="minor"/>
      </rPr>
      <t>(Diretoria de Área Financeira)</t>
    </r>
  </si>
  <si>
    <r>
      <t xml:space="preserve">Cultural </t>
    </r>
    <r>
      <rPr>
        <sz val="14"/>
        <color rgb="FF002060"/>
        <rFont val="Calibri"/>
        <family val="2"/>
        <scheme val="minor"/>
      </rPr>
      <t>(Diretoria de Área Cultural)</t>
    </r>
  </si>
  <si>
    <r>
      <t xml:space="preserve">Comunicação </t>
    </r>
    <r>
      <rPr>
        <sz val="14"/>
        <color rgb="FF002060"/>
        <rFont val="Calibri"/>
        <family val="2"/>
        <scheme val="minor"/>
      </rPr>
      <t>(Diretoria de Área de Comunicação)</t>
    </r>
  </si>
  <si>
    <r>
      <t xml:space="preserve">Recursos Humanos </t>
    </r>
    <r>
      <rPr>
        <sz val="14"/>
        <color rgb="FF002060"/>
        <rFont val="Calibri"/>
        <family val="2"/>
        <scheme val="minor"/>
      </rPr>
      <t>(Diretoria de Área Administrativa)</t>
    </r>
  </si>
  <si>
    <r>
      <t xml:space="preserve">Médica </t>
    </r>
    <r>
      <rPr>
        <sz val="14"/>
        <color rgb="FF002060"/>
        <rFont val="Calibri"/>
        <family val="2"/>
        <scheme val="minor"/>
      </rPr>
      <t>(Diretoria de Área Administrativa)</t>
    </r>
  </si>
  <si>
    <r>
      <t xml:space="preserve">Conselho Fiscal </t>
    </r>
    <r>
      <rPr>
        <sz val="14"/>
        <color rgb="FF002060"/>
        <rFont val="Calibri"/>
        <family val="2"/>
        <scheme val="minor"/>
      </rPr>
      <t>(Conselhos)</t>
    </r>
  </si>
  <si>
    <r>
      <t xml:space="preserve">Conselho Deliberativo </t>
    </r>
    <r>
      <rPr>
        <sz val="14"/>
        <color rgb="FF002060"/>
        <rFont val="Calibri"/>
        <family val="2"/>
        <scheme val="minor"/>
      </rPr>
      <t>(Conselhos)</t>
    </r>
  </si>
  <si>
    <r>
      <t>Tecnologia</t>
    </r>
    <r>
      <rPr>
        <sz val="14"/>
        <color rgb="FF002060"/>
        <rFont val="Calibri"/>
        <family val="2"/>
        <scheme val="minor"/>
      </rPr>
      <t xml:space="preserve"> (Assessoria de Planejamento)</t>
    </r>
  </si>
  <si>
    <r>
      <t>Planejamento</t>
    </r>
    <r>
      <rPr>
        <sz val="14"/>
        <color rgb="FF002060"/>
        <rFont val="Calibri"/>
        <family val="2"/>
        <scheme val="minor"/>
      </rPr>
      <t xml:space="preserve"> (Assessoria de Planejamento)</t>
    </r>
  </si>
  <si>
    <t>Pesquisa</t>
  </si>
  <si>
    <t>Mini Tênis</t>
  </si>
  <si>
    <t>Tênis Kids</t>
  </si>
  <si>
    <t>Canoagem LIE Custeio</t>
  </si>
  <si>
    <t>Natação CBC Custeio</t>
  </si>
  <si>
    <t>Natação LIE Custeio</t>
  </si>
  <si>
    <t>Natação Paralímpicos</t>
  </si>
  <si>
    <t>Polo Aquático CBC Custeio</t>
  </si>
  <si>
    <t>Polo Aquático LIE Custeio</t>
  </si>
  <si>
    <t>Polo Aquático Participativo</t>
  </si>
  <si>
    <t>Remo CBC Custeio</t>
  </si>
  <si>
    <t>Remo LIE Custeio</t>
  </si>
  <si>
    <t>Remo Participativo</t>
  </si>
  <si>
    <t>Saltos Ornamentais CBC Custeio</t>
  </si>
  <si>
    <t>Saltos Ornamentais LIE Custeio</t>
  </si>
  <si>
    <t>Triathlon Formação</t>
  </si>
  <si>
    <t>Triathlon LIE Custeio</t>
  </si>
  <si>
    <t>Badminton LIE Custeio</t>
  </si>
  <si>
    <t>Basquete CBC Custeio</t>
  </si>
  <si>
    <t>Basquete LIE Custeio</t>
  </si>
  <si>
    <t>Handebol CBC Custeio</t>
  </si>
  <si>
    <t>Handebol LIE Custeio</t>
  </si>
  <si>
    <t>Voleibol CBC Custeio</t>
  </si>
  <si>
    <t>Voleibol LIE Custeio</t>
  </si>
  <si>
    <t>Atletismo CBC Custeio</t>
  </si>
  <si>
    <t>Atletismo LIE Custeio</t>
  </si>
  <si>
    <t>Atletismo Paralímpicos</t>
  </si>
  <si>
    <t>Esgrima LIE Custeio</t>
  </si>
  <si>
    <t>Ginástica Artística LIE Custeio</t>
  </si>
  <si>
    <t>Judô CBC Custeio</t>
  </si>
  <si>
    <t>Judô LIE Custeio</t>
  </si>
  <si>
    <t>Levantamento de Peso LIE Custeio</t>
  </si>
  <si>
    <t>Eventos Esportivos do Tênis</t>
  </si>
  <si>
    <t>Festa da Cerveja</t>
  </si>
  <si>
    <t>Festa do Boliche</t>
  </si>
  <si>
    <t>Festa do Futebol</t>
  </si>
  <si>
    <t>Festa Italiana</t>
  </si>
  <si>
    <t>Jantar de Aniversário</t>
  </si>
  <si>
    <t>Custeio</t>
  </si>
  <si>
    <t>%</t>
  </si>
  <si>
    <t>LIE e CBC</t>
  </si>
  <si>
    <t>Total</t>
  </si>
  <si>
    <t>Modalidade</t>
  </si>
  <si>
    <t>Canoagem</t>
  </si>
  <si>
    <t>Natação</t>
  </si>
  <si>
    <t>Polo Aquático</t>
  </si>
  <si>
    <t>Remo</t>
  </si>
  <si>
    <t>Saltos Ornamentais</t>
  </si>
  <si>
    <t>Triathlon</t>
  </si>
  <si>
    <t>Vela</t>
  </si>
  <si>
    <t>Badminton</t>
  </si>
  <si>
    <t>Basquete</t>
  </si>
  <si>
    <t>Handebol</t>
  </si>
  <si>
    <t>Voleibol</t>
  </si>
  <si>
    <t>Total Geral</t>
  </si>
  <si>
    <t>Atletismo</t>
  </si>
  <si>
    <t>Esgrima</t>
  </si>
  <si>
    <t>Ginástica Artística</t>
  </si>
  <si>
    <t>Judô</t>
  </si>
  <si>
    <t>Levantamento de Peso</t>
  </si>
  <si>
    <t>Despesas Custeio</t>
  </si>
  <si>
    <t>Dir. Área Operações</t>
  </si>
  <si>
    <t>Dir. Área Patrimônio</t>
  </si>
  <si>
    <t>Dir. Área Administrativa</t>
  </si>
  <si>
    <t>Dir. Área Social</t>
  </si>
  <si>
    <t>Dir. Área Cultural</t>
  </si>
  <si>
    <t>Dir. Área Relações Esportivas</t>
  </si>
  <si>
    <t>Assessoria de Planejamento</t>
  </si>
  <si>
    <t>Dir. Área Suprimentos</t>
  </si>
  <si>
    <t>Dir. Área Comunicação</t>
  </si>
  <si>
    <t>Dir. Área Jurídica</t>
  </si>
  <si>
    <t>Dir. Área Marketing</t>
  </si>
  <si>
    <t>Conselhos</t>
  </si>
  <si>
    <t>Administrativa</t>
  </si>
  <si>
    <t>Esportes Aquátivos</t>
  </si>
  <si>
    <t>Financeira</t>
  </si>
  <si>
    <t>Governança e Compliance</t>
  </si>
  <si>
    <t>Operações</t>
  </si>
  <si>
    <t>Centro Pró-Memória</t>
  </si>
  <si>
    <t>DAS</t>
  </si>
  <si>
    <t>Ouvidoria e Canais de Atendimento</t>
  </si>
  <si>
    <t>Diversidade e Inclusão</t>
  </si>
  <si>
    <t>31/8</t>
  </si>
  <si>
    <t>Diretoria de Área</t>
  </si>
  <si>
    <t>Segmento de Orçamento</t>
  </si>
  <si>
    <t>Estagiários</t>
  </si>
  <si>
    <t>https://www.ecp.org.br/wp-content/uploads/2019/04/0308-AF_RelatorioECP-Vol1.pdf</t>
  </si>
  <si>
    <t>² Ver nota (a) na página 154 do Relatório da Diretoria 2018 referente à recomposição do capital de giro no valor de R$2.900.000.</t>
  </si>
  <si>
    <t>Orçamento 2022</t>
  </si>
  <si>
    <t>Variação
Orç 2022 vs Orç 2021</t>
  </si>
  <si>
    <t>Orçamento
2022</t>
  </si>
  <si>
    <t>1T-2022</t>
  </si>
  <si>
    <t>2T-2022</t>
  </si>
  <si>
    <t>3T-2022</t>
  </si>
  <si>
    <t>4T-2022</t>
  </si>
  <si>
    <t>Dir. Área Esportes Aquáticos e Individuais</t>
  </si>
  <si>
    <t>Dir. Área Esportes Coletivos</t>
  </si>
  <si>
    <t>Dir. Área Financeira</t>
  </si>
  <si>
    <t>Dir. Área Relações Sociais</t>
  </si>
  <si>
    <t>Projeção 2021</t>
  </si>
  <si>
    <t>Real 
2020</t>
  </si>
  <si>
    <t>Variação
Orç 2022 vs Projeção 2021</t>
  </si>
  <si>
    <r>
      <t xml:space="preserve">Governança e </t>
    </r>
    <r>
      <rPr>
        <b/>
        <i/>
        <sz val="14"/>
        <color rgb="FF002060"/>
        <rFont val="Calibri"/>
        <family val="2"/>
        <scheme val="minor"/>
      </rPr>
      <t>Compliance</t>
    </r>
    <r>
      <rPr>
        <sz val="14"/>
        <color rgb="FF002060"/>
        <rFont val="Calibri"/>
        <family val="2"/>
        <scheme val="minor"/>
      </rPr>
      <t xml:space="preserve"> (Assessoria de Planejamento)</t>
    </r>
  </si>
  <si>
    <t>Auditoria Interna, Governança e Compliance</t>
  </si>
  <si>
    <t>Refeitório de Funcionários</t>
  </si>
  <si>
    <t>Home Office</t>
  </si>
  <si>
    <t xml:space="preserve">Real 2020
</t>
  </si>
  <si>
    <r>
      <t xml:space="preserve">Ética Disciplinar </t>
    </r>
    <r>
      <rPr>
        <sz val="14"/>
        <color rgb="FF002060"/>
        <rFont val="Calibri"/>
        <family val="2"/>
        <scheme val="minor"/>
      </rPr>
      <t>(Diretoria de Área Administrativa)</t>
    </r>
  </si>
  <si>
    <t>Utilidades de Infraestrutura</t>
  </si>
  <si>
    <t>Utilidades de Tecnologia e Comunicação</t>
  </si>
  <si>
    <t>Treinamento e Desenvolvimento</t>
  </si>
  <si>
    <t>Materiais de Uso, Consumo e Manutenção</t>
  </si>
  <si>
    <t>Bolsas Atleta, Moradias e Taxas Esportivas</t>
  </si>
  <si>
    <t>Serviços Gerais</t>
  </si>
  <si>
    <r>
      <t xml:space="preserve">Serviços Gerais </t>
    </r>
    <r>
      <rPr>
        <sz val="14"/>
        <color rgb="FF002060"/>
        <rFont val="Calibri"/>
        <family val="2"/>
        <scheme val="minor"/>
      </rPr>
      <t>(Diretoria Área de Operações)</t>
    </r>
  </si>
  <si>
    <t>Adm. Serviços Gerais</t>
  </si>
  <si>
    <t>Gestão de Obras e Contratos</t>
  </si>
  <si>
    <t>Complexo Infantil</t>
  </si>
  <si>
    <t>Festa Junina Custeio</t>
  </si>
  <si>
    <t>Noites Dançantes</t>
  </si>
  <si>
    <t>Som</t>
  </si>
  <si>
    <t xml:space="preserve">Datas Comemorativas </t>
  </si>
  <si>
    <t>Projeto Educar - DAS</t>
  </si>
  <si>
    <t>Voluntariado Permanente</t>
  </si>
  <si>
    <t>Contribuições Sociais</t>
  </si>
  <si>
    <t>Recomposição de Fundos</t>
  </si>
  <si>
    <r>
      <t xml:space="preserve">Custeio Geral </t>
    </r>
    <r>
      <rPr>
        <sz val="14"/>
        <color rgb="FF002060"/>
        <rFont val="Calibri"/>
        <family val="2"/>
        <scheme val="minor"/>
      </rPr>
      <t>(Presidência)</t>
    </r>
  </si>
  <si>
    <r>
      <t xml:space="preserve">Diversidade e Inclusão </t>
    </r>
    <r>
      <rPr>
        <sz val="14"/>
        <color rgb="FF002060"/>
        <rFont val="Calibri"/>
        <family val="2"/>
        <scheme val="minor"/>
      </rPr>
      <t>(Presidência)</t>
    </r>
  </si>
  <si>
    <r>
      <t xml:space="preserve">Administração de Relações Esportivas </t>
    </r>
    <r>
      <rPr>
        <sz val="14"/>
        <color rgb="FF002060"/>
        <rFont val="Calibri"/>
        <family val="2"/>
        <scheme val="minor"/>
      </rPr>
      <t>(Diretoria de Área de Relações Esportivas)</t>
    </r>
  </si>
  <si>
    <t>Utilidades Utilidades de Tecnologia e Comunicação</t>
  </si>
  <si>
    <r>
      <t xml:space="preserve">Esportes Raquetes </t>
    </r>
    <r>
      <rPr>
        <sz val="14"/>
        <color rgb="FF002060"/>
        <rFont val="Calibri"/>
        <family val="2"/>
        <scheme val="minor"/>
      </rPr>
      <t>(Diretoria de Área de Relações Esportivas)</t>
    </r>
  </si>
  <si>
    <r>
      <t>Esportes Futebol</t>
    </r>
    <r>
      <rPr>
        <sz val="14"/>
        <color rgb="FF002060"/>
        <rFont val="Calibri"/>
        <family val="2"/>
        <scheme val="minor"/>
      </rPr>
      <t xml:space="preserve">  (Diretoria de Área de Relações Esportivas)</t>
    </r>
  </si>
  <si>
    <r>
      <t xml:space="preserve">Relações Socias </t>
    </r>
    <r>
      <rPr>
        <sz val="14"/>
        <color rgb="FF002060"/>
        <rFont val="Calibri"/>
        <family val="2"/>
        <scheme val="minor"/>
      </rPr>
      <t>(Diretoria de Área de Relações Sociais)</t>
    </r>
  </si>
  <si>
    <t>Relações Sociais</t>
  </si>
  <si>
    <t>Adm. Relações Sociais</t>
  </si>
  <si>
    <r>
      <t xml:space="preserve">Esportes Coletivos </t>
    </r>
    <r>
      <rPr>
        <sz val="14"/>
        <color rgb="FF002060"/>
        <rFont val="Calibri"/>
        <family val="2"/>
        <scheme val="minor"/>
      </rPr>
      <t>(Diretoria de Área de Esportes Coletivos)</t>
    </r>
  </si>
  <si>
    <r>
      <t xml:space="preserve">Adminstração de Esportes Olímpicos e Formação   </t>
    </r>
    <r>
      <rPr>
        <sz val="14"/>
        <color rgb="FF002060"/>
        <rFont val="Calibri"/>
        <family val="2"/>
        <scheme val="minor"/>
      </rPr>
      <t>(Diretoria de Área de Esportes Coletivos)</t>
    </r>
  </si>
  <si>
    <r>
      <t xml:space="preserve">Esportes Individuais </t>
    </r>
    <r>
      <rPr>
        <sz val="14"/>
        <color rgb="FF002060"/>
        <rFont val="Calibri"/>
        <family val="2"/>
        <scheme val="minor"/>
      </rPr>
      <t xml:space="preserve">(Diretoria de Área de Esportes Aquáticos e Individuais) </t>
    </r>
  </si>
  <si>
    <t>CIAA</t>
  </si>
  <si>
    <t>Administração</t>
  </si>
  <si>
    <t>Real 2020</t>
  </si>
  <si>
    <t>PO 2021</t>
  </si>
  <si>
    <t>PO 2022</t>
  </si>
  <si>
    <t>Adm. Esportes</t>
  </si>
  <si>
    <t>Esportes Aquáticos e Individuais</t>
  </si>
  <si>
    <t>Serviços Gerais¹</t>
  </si>
  <si>
    <t>Patrimônio¹</t>
  </si>
  <si>
    <t xml:space="preserve">Canais de Comunicação e Ouvidoria </t>
  </si>
  <si>
    <r>
      <t xml:space="preserve">Canais de Comunicação e Ouvidoria </t>
    </r>
    <r>
      <rPr>
        <sz val="14"/>
        <color rgb="FF002060"/>
        <rFont val="Calibri"/>
        <family val="2"/>
        <scheme val="minor"/>
      </rPr>
      <t>(Presidência)</t>
    </r>
  </si>
  <si>
    <t>Quadro de Colaboradores - Custeio</t>
  </si>
  <si>
    <r>
      <t xml:space="preserve">Esportes Aquáticos </t>
    </r>
    <r>
      <rPr>
        <sz val="14"/>
        <color rgb="FF002060"/>
        <rFont val="Calibri"/>
        <family val="2"/>
        <scheme val="minor"/>
      </rPr>
      <t xml:space="preserve">(Diretoria de Área de Esportes Aquáticos e Individuais) </t>
    </r>
  </si>
  <si>
    <t>Variação
Orc. 2022 vs Proj. 2021</t>
  </si>
  <si>
    <t>Variação
Orç. 2022 vs PO 2021</t>
  </si>
  <si>
    <r>
      <t xml:space="preserve">Esportes Aquáticos, Individuais e Coletivos </t>
    </r>
    <r>
      <rPr>
        <sz val="14"/>
        <color rgb="FF002060"/>
        <rFont val="Calibri"/>
        <family val="2"/>
        <scheme val="minor"/>
      </rPr>
      <t>(consolidação das despesas por modalidade esportiva - recursos de Custeio e projetos incentivados e convênios)</t>
    </r>
  </si>
  <si>
    <t>¹ os 38 funcionários da Manutenção Geral foram considerados em Patrimônio na posição de 31/8 para melhor comparação</t>
  </si>
  <si>
    <t>Diretorias de Orçamento</t>
  </si>
  <si>
    <t>¹ A recomposição de capital de giro realizada nos anos de 2017 e 2018 foi considerada como despesa na Presidência - Custeio Geral para efeito de comparação gerencial</t>
  </si>
  <si>
    <t>Contabilidade e Fiscal</t>
  </si>
  <si>
    <t>Presidência¹ ²</t>
  </si>
  <si>
    <t>Custeio Geral¹ ²</t>
  </si>
  <si>
    <r>
      <t xml:space="preserve">DAS - Departamento de Assistência Social </t>
    </r>
    <r>
      <rPr>
        <sz val="14"/>
        <color rgb="FF002060"/>
        <rFont val="Calibri"/>
        <family val="2"/>
        <scheme val="minor"/>
      </rPr>
      <t>(Presidência)</t>
    </r>
  </si>
  <si>
    <t>-</t>
  </si>
  <si>
    <t/>
  </si>
  <si>
    <t>Itens alterados conforme resolução 37/2021 do Conselho Deliberativo</t>
  </si>
  <si>
    <t>Conforme parecer 03/2022 Comissão Permanente Financeira foi favorável à transferência dos recursos no valor de R$34.727,00 da modalidade Vela para a modalidade Natação.</t>
  </si>
  <si>
    <t>Itens alterados conforme resolução 15/2022 do Conselho Deliberativo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</si>
</sst>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43" formatCode="_-* #,##0.00_-;\-* #,##0.00_-;_-* &quot;-&quot;??_-;_-@_-"/>
    <numFmt numFmtId="164" formatCode="0.0%"/>
    <numFmt numFmtId="165" formatCode="0.0%;[Red]\-0.0%"/>
    <numFmt numFmtId="166" formatCode="0.00%;[Red]\-0.00%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002060"/>
      <name val="Calibri"/>
      <family val="2"/>
      <scheme val="minor"/>
    </font>
    <font>
      <sz val="14"/>
      <color rgb="FF00206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rgb="FF00206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2060"/>
        <bgColor theme="4" tint="0.7999816888943144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E389"/>
        <bgColor indexed="64"/>
      </patternFill>
    </fill>
  </fills>
  <borders count="2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 style="hair">
        <color indexed="64"/>
      </right>
      <top style="thin">
        <color indexed="64"/>
      </top>
      <bottom style="thin">
        <color auto="1"/>
      </bottom>
      <diagonal/>
    </border>
    <border>
      <left style="hair">
        <color indexed="64"/>
      </left>
      <right/>
      <top style="thin">
        <color indexed="64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279">
    <xf numFmtId="0" fontId="0" fillId="0" borderId="0" xfId="0"/>
    <xf numFmtId="0" fontId="3" fillId="0" borderId="0" xfId="0" applyFont="1"/>
    <xf numFmtId="0" fontId="3" fillId="0" borderId="2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0" xfId="0" applyFont="1"/>
    <xf numFmtId="0" fontId="0" fillId="0" borderId="0" xfId="0" applyFont="1" applyAlignment="1">
      <alignment horizontal="center" vertical="center"/>
    </xf>
    <xf numFmtId="165" fontId="0" fillId="0" borderId="5" xfId="1" applyNumberFormat="1" applyFont="1" applyBorder="1" applyAlignment="1">
      <alignment horizontal="center" vertical="center"/>
    </xf>
    <xf numFmtId="165" fontId="0" fillId="0" borderId="3" xfId="1" applyNumberFormat="1" applyFont="1" applyBorder="1" applyAlignment="1">
      <alignment horizontal="center" vertical="center"/>
    </xf>
    <xf numFmtId="0" fontId="0" fillId="0" borderId="0" xfId="0" applyFont="1" applyBorder="1"/>
    <xf numFmtId="0" fontId="0" fillId="0" borderId="12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5" fillId="0" borderId="0" xfId="0" applyFont="1" applyFill="1" applyBorder="1"/>
    <xf numFmtId="0" fontId="5" fillId="0" borderId="0" xfId="0" applyFont="1" applyFill="1"/>
    <xf numFmtId="0" fontId="4" fillId="0" borderId="15" xfId="0" applyFont="1" applyFill="1" applyBorder="1" applyAlignment="1">
      <alignment horizontal="left" vertical="top"/>
    </xf>
    <xf numFmtId="0" fontId="4" fillId="0" borderId="14" xfId="0" applyFont="1" applyFill="1" applyBorder="1" applyAlignment="1">
      <alignment horizontal="left" vertical="top"/>
    </xf>
    <xf numFmtId="164" fontId="4" fillId="0" borderId="17" xfId="1" applyNumberFormat="1" applyFont="1" applyFill="1" applyBorder="1" applyAlignment="1">
      <alignment horizontal="center" vertical="center"/>
    </xf>
    <xf numFmtId="165" fontId="4" fillId="0" borderId="17" xfId="1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top"/>
    </xf>
    <xf numFmtId="41" fontId="0" fillId="0" borderId="0" xfId="0" applyNumberFormat="1" applyAlignment="1">
      <alignment horizontal="center" vertical="center"/>
    </xf>
    <xf numFmtId="41" fontId="2" fillId="2" borderId="1" xfId="0" applyNumberFormat="1" applyFont="1" applyFill="1" applyBorder="1" applyAlignment="1">
      <alignment horizontal="center" vertical="center" wrapText="1"/>
    </xf>
    <xf numFmtId="41" fontId="0" fillId="4" borderId="5" xfId="0" applyNumberFormat="1" applyFont="1" applyFill="1" applyBorder="1" applyAlignment="1">
      <alignment horizontal="center" vertical="center"/>
    </xf>
    <xf numFmtId="41" fontId="4" fillId="4" borderId="17" xfId="0" applyNumberFormat="1" applyFont="1" applyFill="1" applyBorder="1" applyAlignment="1">
      <alignment horizontal="center" vertical="center"/>
    </xf>
    <xf numFmtId="41" fontId="0" fillId="0" borderId="5" xfId="0" applyNumberFormat="1" applyFont="1" applyFill="1" applyBorder="1" applyAlignment="1">
      <alignment horizontal="center" vertical="center"/>
    </xf>
    <xf numFmtId="41" fontId="4" fillId="0" borderId="17" xfId="0" applyNumberFormat="1" applyFont="1" applyFill="1" applyBorder="1" applyAlignment="1">
      <alignment horizontal="center" vertical="center"/>
    </xf>
    <xf numFmtId="0" fontId="6" fillId="0" borderId="0" xfId="0" applyFont="1"/>
    <xf numFmtId="0" fontId="8" fillId="0" borderId="0" xfId="0" applyFont="1"/>
    <xf numFmtId="41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Fill="1" applyBorder="1" applyAlignment="1">
      <alignment horizontal="left"/>
    </xf>
    <xf numFmtId="9" fontId="0" fillId="0" borderId="5" xfId="1" applyFont="1" applyFill="1" applyBorder="1" applyAlignment="1">
      <alignment horizontal="center" vertical="center"/>
    </xf>
    <xf numFmtId="9" fontId="4" fillId="0" borderId="17" xfId="1" applyFont="1" applyFill="1" applyBorder="1" applyAlignment="1">
      <alignment horizontal="center" vertical="center"/>
    </xf>
    <xf numFmtId="0" fontId="0" fillId="0" borderId="0" xfId="0" applyBorder="1"/>
    <xf numFmtId="0" fontId="3" fillId="0" borderId="0" xfId="0" applyFont="1" applyBorder="1"/>
    <xf numFmtId="0" fontId="0" fillId="0" borderId="2" xfId="0" applyBorder="1" applyAlignment="1">
      <alignment horizontal="left"/>
    </xf>
    <xf numFmtId="41" fontId="0" fillId="4" borderId="5" xfId="0" applyNumberFormat="1" applyFill="1" applyBorder="1" applyAlignment="1">
      <alignment horizontal="center" vertical="center"/>
    </xf>
    <xf numFmtId="41" fontId="0" fillId="0" borderId="5" xfId="0" applyNumberFormat="1" applyBorder="1" applyAlignment="1">
      <alignment horizontal="center" vertical="center"/>
    </xf>
    <xf numFmtId="0" fontId="0" fillId="0" borderId="4" xfId="0" applyBorder="1" applyAlignment="1">
      <alignment horizontal="left"/>
    </xf>
    <xf numFmtId="0" fontId="4" fillId="0" borderId="14" xfId="0" applyFont="1" applyBorder="1" applyAlignment="1">
      <alignment horizontal="left" vertical="top"/>
    </xf>
    <xf numFmtId="41" fontId="4" fillId="0" borderId="17" xfId="0" applyNumberFormat="1" applyFont="1" applyBorder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center" vertical="center"/>
    </xf>
    <xf numFmtId="41" fontId="8" fillId="0" borderId="0" xfId="0" applyNumberFormat="1" applyFont="1" applyAlignment="1">
      <alignment horizontal="center" vertical="center"/>
    </xf>
    <xf numFmtId="41" fontId="0" fillId="2" borderId="0" xfId="0" applyNumberFormat="1" applyFont="1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1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1" fontId="2" fillId="3" borderId="1" xfId="0" applyNumberFormat="1" applyFont="1" applyFill="1" applyBorder="1" applyAlignment="1">
      <alignment horizontal="center" vertical="center" wrapText="1"/>
    </xf>
    <xf numFmtId="41" fontId="2" fillId="3" borderId="9" xfId="0" applyNumberFormat="1" applyFont="1" applyFill="1" applyBorder="1" applyAlignment="1">
      <alignment horizontal="center" vertical="center" wrapText="1"/>
    </xf>
    <xf numFmtId="41" fontId="0" fillId="0" borderId="5" xfId="0" applyNumberFormat="1" applyFont="1" applyBorder="1" applyAlignment="1">
      <alignment horizontal="center" vertical="center"/>
    </xf>
    <xf numFmtId="165" fontId="0" fillId="0" borderId="2" xfId="1" applyNumberFormat="1" applyFont="1" applyBorder="1" applyAlignment="1">
      <alignment horizontal="center" vertical="center"/>
    </xf>
    <xf numFmtId="41" fontId="0" fillId="0" borderId="3" xfId="0" applyNumberFormat="1" applyFont="1" applyBorder="1" applyAlignment="1">
      <alignment horizontal="center" vertical="center"/>
    </xf>
    <xf numFmtId="41" fontId="0" fillId="0" borderId="10" xfId="0" applyNumberFormat="1" applyFont="1" applyBorder="1" applyAlignment="1">
      <alignment horizontal="center" vertical="center"/>
    </xf>
    <xf numFmtId="165" fontId="0" fillId="0" borderId="4" xfId="1" applyNumberFormat="1" applyFont="1" applyBorder="1" applyAlignment="1">
      <alignment horizontal="center" vertical="center"/>
    </xf>
    <xf numFmtId="41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41" fontId="0" fillId="2" borderId="0" xfId="0" applyNumberFormat="1" applyFill="1" applyAlignment="1">
      <alignment horizontal="center" vertical="center"/>
    </xf>
    <xf numFmtId="165" fontId="0" fillId="2" borderId="0" xfId="0" applyNumberFormat="1" applyFill="1" applyAlignment="1">
      <alignment horizontal="center" vertical="center"/>
    </xf>
    <xf numFmtId="165" fontId="1" fillId="0" borderId="5" xfId="1" applyNumberFormat="1" applyFont="1" applyBorder="1" applyAlignment="1">
      <alignment horizontal="center" vertical="center"/>
    </xf>
    <xf numFmtId="41" fontId="3" fillId="4" borderId="5" xfId="0" applyNumberFormat="1" applyFont="1" applyFill="1" applyBorder="1" applyAlignment="1">
      <alignment horizontal="center" vertical="center"/>
    </xf>
    <xf numFmtId="41" fontId="3" fillId="0" borderId="4" xfId="0" applyNumberFormat="1" applyFont="1" applyBorder="1" applyAlignment="1">
      <alignment horizontal="center" vertical="center"/>
    </xf>
    <xf numFmtId="165" fontId="3" fillId="0" borderId="5" xfId="1" applyNumberFormat="1" applyFont="1" applyBorder="1" applyAlignment="1">
      <alignment horizontal="center" vertical="center"/>
    </xf>
    <xf numFmtId="41" fontId="3" fillId="0" borderId="4" xfId="0" applyNumberFormat="1" applyFont="1" applyFill="1" applyBorder="1" applyAlignment="1">
      <alignment horizontal="center" vertical="center"/>
    </xf>
    <xf numFmtId="41" fontId="3" fillId="0" borderId="0" xfId="0" applyNumberFormat="1" applyFont="1" applyBorder="1" applyAlignment="1">
      <alignment horizontal="center" vertical="center"/>
    </xf>
    <xf numFmtId="41" fontId="4" fillId="4" borderId="16" xfId="0" applyNumberFormat="1" applyFont="1" applyFill="1" applyBorder="1" applyAlignment="1">
      <alignment horizontal="center" vertical="center"/>
    </xf>
    <xf numFmtId="41" fontId="4" fillId="0" borderId="15" xfId="0" applyNumberFormat="1" applyFont="1" applyFill="1" applyBorder="1" applyAlignment="1">
      <alignment horizontal="center" vertical="center"/>
    </xf>
    <xf numFmtId="165" fontId="4" fillId="0" borderId="15" xfId="1" applyNumberFormat="1" applyFont="1" applyFill="1" applyBorder="1" applyAlignment="1">
      <alignment horizontal="center" vertical="center"/>
    </xf>
    <xf numFmtId="41" fontId="4" fillId="0" borderId="14" xfId="0" applyNumberFormat="1" applyFont="1" applyFill="1" applyBorder="1" applyAlignment="1">
      <alignment horizontal="center" vertical="center"/>
    </xf>
    <xf numFmtId="41" fontId="0" fillId="0" borderId="0" xfId="0" applyNumberFormat="1" applyFont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2" borderId="0" xfId="0" applyNumberFormat="1" applyFont="1" applyFill="1" applyAlignment="1">
      <alignment horizontal="center" vertical="center"/>
    </xf>
    <xf numFmtId="41" fontId="4" fillId="0" borderId="16" xfId="0" applyNumberFormat="1" applyFont="1" applyFill="1" applyBorder="1" applyAlignment="1">
      <alignment horizontal="center" vertical="center"/>
    </xf>
    <xf numFmtId="165" fontId="4" fillId="0" borderId="16" xfId="1" applyNumberFormat="1" applyFont="1" applyFill="1" applyBorder="1" applyAlignment="1">
      <alignment horizontal="center" vertical="center"/>
    </xf>
    <xf numFmtId="41" fontId="3" fillId="4" borderId="3" xfId="0" applyNumberFormat="1" applyFont="1" applyFill="1" applyBorder="1" applyAlignment="1">
      <alignment horizontal="center" vertical="center"/>
    </xf>
    <xf numFmtId="41" fontId="3" fillId="0" borderId="3" xfId="0" applyNumberFormat="1" applyFont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165" fontId="0" fillId="0" borderId="5" xfId="0" applyNumberFormat="1" applyFont="1" applyBorder="1" applyAlignment="1">
      <alignment horizontal="center" vertical="center"/>
    </xf>
    <xf numFmtId="41" fontId="0" fillId="0" borderId="4" xfId="0" applyNumberFormat="1" applyFont="1" applyBorder="1" applyAlignment="1">
      <alignment horizontal="center" vertical="center"/>
    </xf>
    <xf numFmtId="41" fontId="0" fillId="0" borderId="0" xfId="0" applyNumberFormat="1" applyFont="1" applyBorder="1" applyAlignment="1">
      <alignment horizontal="center" vertical="center"/>
    </xf>
    <xf numFmtId="41" fontId="0" fillId="0" borderId="12" xfId="0" applyNumberFormat="1" applyFont="1" applyBorder="1" applyAlignment="1">
      <alignment horizontal="center" vertical="center"/>
    </xf>
    <xf numFmtId="41" fontId="0" fillId="0" borderId="8" xfId="0" applyNumberFormat="1" applyFont="1" applyBorder="1" applyAlignment="1">
      <alignment horizontal="center" vertical="center"/>
    </xf>
    <xf numFmtId="41" fontId="3" fillId="0" borderId="10" xfId="0" applyNumberFormat="1" applyFont="1" applyBorder="1" applyAlignment="1">
      <alignment horizontal="center" vertical="center"/>
    </xf>
    <xf numFmtId="41" fontId="0" fillId="4" borderId="13" xfId="0" applyNumberFormat="1" applyFont="1" applyFill="1" applyBorder="1" applyAlignment="1">
      <alignment horizontal="center" vertical="center"/>
    </xf>
    <xf numFmtId="41" fontId="0" fillId="0" borderId="13" xfId="0" applyNumberFormat="1" applyFont="1" applyBorder="1" applyAlignment="1">
      <alignment horizontal="center" vertical="center"/>
    </xf>
    <xf numFmtId="165" fontId="0" fillId="0" borderId="13" xfId="0" applyNumberFormat="1" applyFont="1" applyBorder="1" applyAlignment="1">
      <alignment horizontal="center" vertical="center"/>
    </xf>
    <xf numFmtId="41" fontId="3" fillId="0" borderId="5" xfId="0" applyNumberFormat="1" applyFont="1" applyBorder="1" applyAlignment="1">
      <alignment horizontal="center" vertical="center"/>
    </xf>
    <xf numFmtId="41" fontId="3" fillId="0" borderId="5" xfId="0" applyNumberFormat="1" applyFont="1" applyFill="1" applyBorder="1" applyAlignment="1">
      <alignment horizontal="center" vertical="center"/>
    </xf>
    <xf numFmtId="41" fontId="3" fillId="0" borderId="11" xfId="0" applyNumberFormat="1" applyFont="1" applyBorder="1" applyAlignment="1">
      <alignment horizontal="center" vertical="center"/>
    </xf>
    <xf numFmtId="41" fontId="0" fillId="0" borderId="4" xfId="0" applyNumberFormat="1" applyFont="1" applyFill="1" applyBorder="1" applyAlignment="1">
      <alignment horizontal="center" vertical="center"/>
    </xf>
    <xf numFmtId="41" fontId="3" fillId="0" borderId="3" xfId="0" applyNumberFormat="1" applyFont="1" applyFill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41" fontId="4" fillId="0" borderId="0" xfId="0" applyNumberFormat="1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41" fontId="3" fillId="4" borderId="2" xfId="0" applyNumberFormat="1" applyFont="1" applyFill="1" applyBorder="1" applyAlignment="1">
      <alignment horizontal="center" vertical="center"/>
    </xf>
    <xf numFmtId="41" fontId="3" fillId="0" borderId="2" xfId="0" applyNumberFormat="1" applyFont="1" applyBorder="1" applyAlignment="1">
      <alignment horizontal="center" vertical="center"/>
    </xf>
    <xf numFmtId="165" fontId="3" fillId="0" borderId="2" xfId="1" applyNumberFormat="1" applyFont="1" applyBorder="1" applyAlignment="1">
      <alignment horizontal="center" vertical="center"/>
    </xf>
    <xf numFmtId="41" fontId="0" fillId="0" borderId="7" xfId="0" applyNumberFormat="1" applyFont="1" applyFill="1" applyBorder="1" applyAlignment="1">
      <alignment horizontal="center" vertical="center"/>
    </xf>
    <xf numFmtId="41" fontId="4" fillId="0" borderId="7" xfId="0" applyNumberFormat="1" applyFont="1" applyFill="1" applyBorder="1" applyAlignment="1">
      <alignment horizontal="center" vertical="center"/>
    </xf>
    <xf numFmtId="41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41" fontId="0" fillId="4" borderId="7" xfId="0" applyNumberFormat="1" applyFont="1" applyFill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41" fontId="0" fillId="0" borderId="18" xfId="0" applyNumberFormat="1" applyFont="1" applyBorder="1" applyAlignment="1">
      <alignment horizontal="center" vertical="center"/>
    </xf>
    <xf numFmtId="0" fontId="0" fillId="0" borderId="19" xfId="0" applyFont="1" applyBorder="1" applyAlignment="1">
      <alignment horizontal="left"/>
    </xf>
    <xf numFmtId="41" fontId="0" fillId="4" borderId="1" xfId="0" applyNumberFormat="1" applyFont="1" applyFill="1" applyBorder="1" applyAlignment="1">
      <alignment horizontal="center" vertical="center"/>
    </xf>
    <xf numFmtId="41" fontId="0" fillId="0" borderId="1" xfId="0" applyNumberFormat="1" applyFont="1" applyBorder="1" applyAlignment="1">
      <alignment horizontal="center" vertical="center"/>
    </xf>
    <xf numFmtId="41" fontId="0" fillId="0" borderId="20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left"/>
    </xf>
    <xf numFmtId="41" fontId="5" fillId="4" borderId="13" xfId="0" applyNumberFormat="1" applyFont="1" applyFill="1" applyBorder="1" applyAlignment="1">
      <alignment horizontal="center" vertical="center"/>
    </xf>
    <xf numFmtId="41" fontId="5" fillId="0" borderId="13" xfId="0" applyNumberFormat="1" applyFont="1" applyBorder="1" applyAlignment="1">
      <alignment horizontal="center" vertical="center"/>
    </xf>
    <xf numFmtId="41" fontId="5" fillId="0" borderId="18" xfId="0" applyNumberFormat="1" applyFont="1" applyBorder="1" applyAlignment="1">
      <alignment horizontal="center" vertical="center"/>
    </xf>
    <xf numFmtId="0" fontId="12" fillId="0" borderId="0" xfId="2"/>
    <xf numFmtId="10" fontId="0" fillId="0" borderId="0" xfId="1" applyNumberFormat="1" applyFont="1"/>
    <xf numFmtId="41" fontId="0" fillId="0" borderId="13" xfId="0" applyNumberFormat="1" applyFont="1" applyFill="1" applyBorder="1" applyAlignment="1">
      <alignment horizontal="center" vertical="center"/>
    </xf>
    <xf numFmtId="41" fontId="0" fillId="0" borderId="0" xfId="0" applyNumberFormat="1" applyFont="1" applyFill="1" applyBorder="1" applyAlignment="1">
      <alignment horizontal="center" vertical="center"/>
    </xf>
    <xf numFmtId="164" fontId="4" fillId="0" borderId="16" xfId="1" applyNumberFormat="1" applyFont="1" applyFill="1" applyBorder="1" applyAlignment="1">
      <alignment horizontal="center" vertical="center"/>
    </xf>
    <xf numFmtId="41" fontId="2" fillId="3" borderId="3" xfId="0" applyNumberFormat="1" applyFont="1" applyFill="1" applyBorder="1" applyAlignment="1">
      <alignment horizontal="center" vertical="center" wrapText="1"/>
    </xf>
    <xf numFmtId="41" fontId="2" fillId="3" borderId="21" xfId="0" applyNumberFormat="1" applyFont="1" applyFill="1" applyBorder="1" applyAlignment="1">
      <alignment horizontal="center" vertical="center" wrapText="1"/>
    </xf>
    <xf numFmtId="41" fontId="2" fillId="2" borderId="3" xfId="0" applyNumberFormat="1" applyFont="1" applyFill="1" applyBorder="1" applyAlignment="1">
      <alignment horizontal="center" vertical="center" wrapText="1"/>
    </xf>
    <xf numFmtId="41" fontId="2" fillId="2" borderId="3" xfId="0" applyNumberFormat="1" applyFont="1" applyFill="1" applyBorder="1" applyAlignment="1">
      <alignment horizontal="center" vertical="center"/>
    </xf>
    <xf numFmtId="41" fontId="0" fillId="4" borderId="3" xfId="0" applyNumberFormat="1" applyFont="1" applyFill="1" applyBorder="1" applyAlignment="1">
      <alignment horizontal="center" vertical="center"/>
    </xf>
    <xf numFmtId="41" fontId="0" fillId="0" borderId="3" xfId="0" applyNumberFormat="1" applyFont="1" applyFill="1" applyBorder="1" applyAlignment="1">
      <alignment horizontal="center" vertical="center"/>
    </xf>
    <xf numFmtId="164" fontId="0" fillId="0" borderId="5" xfId="1" applyNumberFormat="1" applyFont="1" applyFill="1" applyBorder="1" applyAlignment="1">
      <alignment horizontal="center" vertical="center"/>
    </xf>
    <xf numFmtId="0" fontId="0" fillId="0" borderId="6" xfId="0" applyFont="1" applyBorder="1" applyAlignment="1">
      <alignment horizontal="left"/>
    </xf>
    <xf numFmtId="43" fontId="0" fillId="0" borderId="0" xfId="0" applyNumberFormat="1"/>
    <xf numFmtId="41" fontId="3" fillId="0" borderId="21" xfId="0" applyNumberFormat="1" applyFont="1" applyBorder="1" applyAlignment="1">
      <alignment horizontal="center" vertical="center"/>
    </xf>
    <xf numFmtId="165" fontId="0" fillId="0" borderId="3" xfId="0" applyNumberFormat="1" applyFont="1" applyBorder="1" applyAlignment="1">
      <alignment horizontal="center" vertical="center"/>
    </xf>
    <xf numFmtId="9" fontId="0" fillId="0" borderId="5" xfId="1" applyFont="1" applyBorder="1" applyAlignment="1">
      <alignment horizontal="center" vertical="center"/>
    </xf>
    <xf numFmtId="9" fontId="4" fillId="0" borderId="15" xfId="1" applyFont="1" applyFill="1" applyBorder="1" applyAlignment="1">
      <alignment horizontal="center" vertical="center"/>
    </xf>
    <xf numFmtId="9" fontId="1" fillId="0" borderId="3" xfId="1" applyFont="1" applyBorder="1" applyAlignment="1">
      <alignment horizontal="center" vertical="center"/>
    </xf>
    <xf numFmtId="165" fontId="1" fillId="0" borderId="3" xfId="1" applyNumberFormat="1" applyFont="1" applyBorder="1" applyAlignment="1">
      <alignment horizontal="center" vertical="center"/>
    </xf>
    <xf numFmtId="9" fontId="3" fillId="0" borderId="5" xfId="1" applyFont="1" applyBorder="1" applyAlignment="1">
      <alignment horizontal="center" vertical="center"/>
    </xf>
    <xf numFmtId="0" fontId="3" fillId="0" borderId="21" xfId="0" applyFont="1" applyBorder="1" applyAlignment="1">
      <alignment horizontal="left"/>
    </xf>
    <xf numFmtId="0" fontId="0" fillId="0" borderId="22" xfId="0" applyFont="1" applyBorder="1" applyAlignment="1">
      <alignment horizontal="left"/>
    </xf>
    <xf numFmtId="41" fontId="0" fillId="0" borderId="6" xfId="0" applyNumberFormat="1" applyFont="1" applyBorder="1" applyAlignment="1">
      <alignment horizontal="center" vertical="center"/>
    </xf>
    <xf numFmtId="41" fontId="0" fillId="0" borderId="22" xfId="0" applyNumberFormat="1" applyFont="1" applyBorder="1" applyAlignment="1">
      <alignment horizontal="center" vertical="center"/>
    </xf>
    <xf numFmtId="41" fontId="0" fillId="0" borderId="23" xfId="0" applyNumberFormat="1" applyFont="1" applyBorder="1" applyAlignment="1">
      <alignment horizontal="center" vertical="center"/>
    </xf>
    <xf numFmtId="41" fontId="0" fillId="0" borderId="7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left" vertical="center"/>
    </xf>
    <xf numFmtId="0" fontId="0" fillId="0" borderId="3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164" fontId="3" fillId="0" borderId="5" xfId="1" applyNumberFormat="1" applyFont="1" applyFill="1" applyBorder="1" applyAlignment="1">
      <alignment horizontal="center" vertical="center"/>
    </xf>
    <xf numFmtId="164" fontId="0" fillId="0" borderId="13" xfId="1" applyNumberFormat="1" applyFont="1" applyFill="1" applyBorder="1" applyAlignment="1">
      <alignment horizontal="center" vertical="center"/>
    </xf>
    <xf numFmtId="164" fontId="11" fillId="0" borderId="13" xfId="1" applyNumberFormat="1" applyFont="1" applyFill="1" applyBorder="1" applyAlignment="1">
      <alignment horizontal="center" vertical="center"/>
    </xf>
    <xf numFmtId="166" fontId="0" fillId="0" borderId="4" xfId="1" applyNumberFormat="1" applyFont="1" applyBorder="1" applyAlignment="1">
      <alignment horizontal="center" vertical="center"/>
    </xf>
    <xf numFmtId="166" fontId="4" fillId="0" borderId="17" xfId="1" applyNumberFormat="1" applyFont="1" applyFill="1" applyBorder="1" applyAlignment="1">
      <alignment horizontal="center" vertical="center"/>
    </xf>
    <xf numFmtId="164" fontId="0" fillId="0" borderId="5" xfId="1" applyNumberFormat="1" applyFont="1" applyBorder="1" applyAlignment="1">
      <alignment horizontal="center" vertical="center"/>
    </xf>
    <xf numFmtId="164" fontId="3" fillId="0" borderId="5" xfId="1" applyNumberFormat="1" applyFont="1" applyBorder="1" applyAlignment="1">
      <alignment horizontal="center" vertical="center"/>
    </xf>
    <xf numFmtId="164" fontId="4" fillId="0" borderId="15" xfId="1" applyNumberFormat="1" applyFont="1" applyFill="1" applyBorder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164" fontId="0" fillId="2" borderId="0" xfId="0" applyNumberFormat="1" applyFont="1" applyFill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165" fontId="3" fillId="0" borderId="5" xfId="1" applyNumberFormat="1" applyFont="1" applyFill="1" applyBorder="1" applyAlignment="1">
      <alignment horizontal="center" vertical="center"/>
    </xf>
    <xf numFmtId="165" fontId="0" fillId="0" borderId="5" xfId="1" applyNumberFormat="1" applyFont="1" applyFill="1" applyBorder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165" fontId="0" fillId="2" borderId="0" xfId="1" applyNumberFormat="1" applyFont="1" applyFill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 wrapText="1"/>
    </xf>
    <xf numFmtId="165" fontId="3" fillId="0" borderId="3" xfId="1" applyNumberFormat="1" applyFont="1" applyFill="1" applyBorder="1" applyAlignment="1">
      <alignment horizontal="center" vertical="center"/>
    </xf>
    <xf numFmtId="165" fontId="0" fillId="0" borderId="13" xfId="1" applyNumberFormat="1" applyFont="1" applyFill="1" applyBorder="1" applyAlignment="1">
      <alignment horizontal="center" vertical="center"/>
    </xf>
    <xf numFmtId="166" fontId="8" fillId="0" borderId="0" xfId="0" applyNumberFormat="1" applyFont="1" applyAlignment="1">
      <alignment horizontal="center" vertical="center"/>
    </xf>
    <xf numFmtId="166" fontId="0" fillId="2" borderId="0" xfId="0" applyNumberFormat="1" applyFill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 wrapText="1"/>
    </xf>
    <xf numFmtId="166" fontId="3" fillId="0" borderId="5" xfId="1" applyNumberFormat="1" applyFont="1" applyFill="1" applyBorder="1" applyAlignment="1">
      <alignment horizontal="center" vertical="center"/>
    </xf>
    <xf numFmtId="166" fontId="3" fillId="0" borderId="5" xfId="0" applyNumberFormat="1" applyFont="1" applyFill="1" applyBorder="1" applyAlignment="1">
      <alignment horizontal="center" vertical="center"/>
    </xf>
    <xf numFmtId="166" fontId="4" fillId="0" borderId="16" xfId="0" applyNumberFormat="1" applyFont="1" applyFill="1" applyBorder="1" applyAlignment="1">
      <alignment horizontal="center" vertical="center"/>
    </xf>
    <xf numFmtId="166" fontId="0" fillId="0" borderId="0" xfId="0" applyNumberFormat="1" applyFont="1" applyAlignment="1">
      <alignment horizontal="center" vertical="center"/>
    </xf>
    <xf numFmtId="166" fontId="0" fillId="2" borderId="0" xfId="0" applyNumberFormat="1" applyFont="1" applyFill="1" applyAlignment="1">
      <alignment horizontal="center" vertical="center"/>
    </xf>
    <xf numFmtId="166" fontId="0" fillId="0" borderId="5" xfId="0" applyNumberFormat="1" applyFont="1" applyFill="1" applyBorder="1" applyAlignment="1">
      <alignment horizontal="center" vertical="center"/>
    </xf>
    <xf numFmtId="166" fontId="3" fillId="0" borderId="3" xfId="0" applyNumberFormat="1" applyFont="1" applyFill="1" applyBorder="1" applyAlignment="1">
      <alignment horizontal="center" vertical="center"/>
    </xf>
    <xf numFmtId="166" fontId="0" fillId="0" borderId="13" xfId="0" applyNumberFormat="1" applyFont="1" applyFill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6" fillId="0" borderId="0" xfId="0" applyNumberFormat="1" applyFont="1" applyAlignment="1">
      <alignment horizontal="center" vertical="center"/>
    </xf>
    <xf numFmtId="166" fontId="3" fillId="0" borderId="2" xfId="1" applyNumberFormat="1" applyFont="1" applyFill="1" applyBorder="1" applyAlignment="1">
      <alignment horizontal="center" vertical="center"/>
    </xf>
    <xf numFmtId="166" fontId="0" fillId="0" borderId="4" xfId="0" applyNumberFormat="1" applyFont="1" applyFill="1" applyBorder="1" applyAlignment="1">
      <alignment horizontal="center" vertical="center"/>
    </xf>
    <xf numFmtId="166" fontId="0" fillId="0" borderId="0" xfId="0" applyNumberFormat="1" applyFont="1" applyFill="1" applyBorder="1" applyAlignment="1">
      <alignment horizontal="center" vertical="center"/>
    </xf>
    <xf numFmtId="166" fontId="4" fillId="0" borderId="14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166" fontId="6" fillId="0" borderId="0" xfId="1" applyNumberFormat="1" applyFont="1" applyAlignment="1">
      <alignment horizontal="center" vertical="center"/>
    </xf>
    <xf numFmtId="166" fontId="0" fillId="2" borderId="0" xfId="1" applyNumberFormat="1" applyFont="1" applyFill="1" applyAlignment="1">
      <alignment horizontal="center" vertical="center"/>
    </xf>
    <xf numFmtId="166" fontId="2" fillId="2" borderId="1" xfId="1" applyNumberFormat="1" applyFont="1" applyFill="1" applyBorder="1" applyAlignment="1">
      <alignment horizontal="center" vertical="center" wrapText="1"/>
    </xf>
    <xf numFmtId="166" fontId="3" fillId="0" borderId="2" xfId="1" applyNumberFormat="1" applyFont="1" applyBorder="1" applyAlignment="1">
      <alignment horizontal="center" vertical="center"/>
    </xf>
    <xf numFmtId="166" fontId="4" fillId="0" borderId="15" xfId="1" applyNumberFormat="1" applyFont="1" applyFill="1" applyBorder="1" applyAlignment="1">
      <alignment horizontal="center" vertical="center"/>
    </xf>
    <xf numFmtId="166" fontId="0" fillId="0" borderId="0" xfId="1" applyNumberFormat="1" applyFont="1" applyAlignment="1">
      <alignment horizontal="center" vertical="center"/>
    </xf>
    <xf numFmtId="166" fontId="5" fillId="0" borderId="0" xfId="1" applyNumberFormat="1" applyFont="1" applyFill="1" applyBorder="1" applyAlignment="1">
      <alignment horizontal="center" vertical="center"/>
    </xf>
    <xf numFmtId="166" fontId="4" fillId="0" borderId="16" xfId="1" applyNumberFormat="1" applyFont="1" applyFill="1" applyBorder="1" applyAlignment="1">
      <alignment horizontal="center" vertical="center"/>
    </xf>
    <xf numFmtId="166" fontId="8" fillId="0" borderId="0" xfId="1" applyNumberFormat="1" applyFont="1" applyAlignment="1">
      <alignment horizontal="center" vertical="center"/>
    </xf>
    <xf numFmtId="166" fontId="0" fillId="0" borderId="5" xfId="1" applyNumberFormat="1" applyFont="1" applyFill="1" applyBorder="1" applyAlignment="1">
      <alignment horizontal="center" vertical="center"/>
    </xf>
    <xf numFmtId="166" fontId="3" fillId="0" borderId="3" xfId="1" applyNumberFormat="1" applyFont="1" applyFill="1" applyBorder="1" applyAlignment="1">
      <alignment horizontal="center" vertical="center"/>
    </xf>
    <xf numFmtId="166" fontId="0" fillId="0" borderId="13" xfId="1" applyNumberFormat="1" applyFont="1" applyFill="1" applyBorder="1" applyAlignment="1">
      <alignment horizontal="center" vertical="center"/>
    </xf>
    <xf numFmtId="166" fontId="1" fillId="0" borderId="5" xfId="1" applyNumberFormat="1" applyFont="1" applyBorder="1" applyAlignment="1">
      <alignment horizontal="center" vertical="center"/>
    </xf>
    <xf numFmtId="166" fontId="3" fillId="0" borderId="5" xfId="1" applyNumberFormat="1" applyFont="1" applyBorder="1" applyAlignment="1">
      <alignment horizontal="center" vertical="center"/>
    </xf>
    <xf numFmtId="166" fontId="0" fillId="0" borderId="5" xfId="1" applyNumberFormat="1" applyFont="1" applyBorder="1" applyAlignment="1">
      <alignment horizontal="center" vertical="center"/>
    </xf>
    <xf numFmtId="166" fontId="3" fillId="0" borderId="3" xfId="1" applyNumberFormat="1" applyFont="1" applyBorder="1" applyAlignment="1">
      <alignment horizontal="center" vertical="center"/>
    </xf>
    <xf numFmtId="166" fontId="0" fillId="0" borderId="13" xfId="1" applyNumberFormat="1" applyFont="1" applyBorder="1" applyAlignment="1">
      <alignment horizontal="center" vertical="center"/>
    </xf>
    <xf numFmtId="166" fontId="3" fillId="0" borderId="4" xfId="1" applyNumberFormat="1" applyFont="1" applyBorder="1" applyAlignment="1">
      <alignment horizontal="center" vertical="center"/>
    </xf>
    <xf numFmtId="165" fontId="8" fillId="0" borderId="0" xfId="1" applyNumberFormat="1" applyFont="1" applyAlignment="1">
      <alignment horizontal="center" vertical="center"/>
    </xf>
    <xf numFmtId="165" fontId="3" fillId="0" borderId="3" xfId="1" applyNumberFormat="1" applyFont="1" applyBorder="1" applyAlignment="1">
      <alignment horizontal="center" vertical="center"/>
    </xf>
    <xf numFmtId="165" fontId="0" fillId="0" borderId="13" xfId="1" applyNumberFormat="1" applyFont="1" applyBorder="1" applyAlignment="1">
      <alignment horizontal="center" vertical="center"/>
    </xf>
    <xf numFmtId="165" fontId="3" fillId="0" borderId="11" xfId="1" applyNumberFormat="1" applyFont="1" applyBorder="1" applyAlignment="1">
      <alignment horizontal="center" vertical="center"/>
    </xf>
    <xf numFmtId="165" fontId="0" fillId="0" borderId="11" xfId="1" applyNumberFormat="1" applyFont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/>
    </xf>
    <xf numFmtId="165" fontId="4" fillId="0" borderId="16" xfId="0" applyNumberFormat="1" applyFont="1" applyFill="1" applyBorder="1" applyAlignment="1">
      <alignment horizontal="center" vertical="center"/>
    </xf>
    <xf numFmtId="165" fontId="0" fillId="0" borderId="5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  <xf numFmtId="165" fontId="0" fillId="0" borderId="13" xfId="0" applyNumberFormat="1" applyFont="1" applyFill="1" applyBorder="1" applyAlignment="1">
      <alignment horizontal="center" vertical="center"/>
    </xf>
    <xf numFmtId="165" fontId="0" fillId="0" borderId="7" xfId="1" applyNumberFormat="1" applyFont="1" applyFill="1" applyBorder="1" applyAlignment="1">
      <alignment horizontal="center" vertical="center"/>
    </xf>
    <xf numFmtId="165" fontId="0" fillId="0" borderId="6" xfId="1" applyNumberFormat="1" applyFont="1" applyBorder="1" applyAlignment="1">
      <alignment horizontal="center" vertical="center"/>
    </xf>
    <xf numFmtId="165" fontId="3" fillId="0" borderId="17" xfId="1" applyNumberFormat="1" applyFont="1" applyFill="1" applyBorder="1" applyAlignment="1">
      <alignment horizontal="center" vertical="center"/>
    </xf>
    <xf numFmtId="165" fontId="0" fillId="0" borderId="3" xfId="1" applyNumberFormat="1" applyFont="1" applyFill="1" applyBorder="1" applyAlignment="1">
      <alignment horizontal="center" vertical="center"/>
    </xf>
    <xf numFmtId="165" fontId="11" fillId="0" borderId="5" xfId="1" applyNumberFormat="1" applyFont="1" applyFill="1" applyBorder="1" applyAlignment="1">
      <alignment horizontal="center" vertical="center"/>
    </xf>
    <xf numFmtId="41" fontId="0" fillId="0" borderId="0" xfId="0" applyNumberFormat="1" applyFill="1" applyAlignment="1">
      <alignment horizontal="center" vertical="center"/>
    </xf>
    <xf numFmtId="0" fontId="0" fillId="0" borderId="0" xfId="0" applyFill="1"/>
    <xf numFmtId="165" fontId="0" fillId="0" borderId="0" xfId="1" applyNumberFormat="1" applyFont="1" applyFill="1" applyAlignment="1">
      <alignment horizontal="center" vertical="center"/>
    </xf>
    <xf numFmtId="41" fontId="0" fillId="5" borderId="5" xfId="0" applyNumberFormat="1" applyFont="1" applyFill="1" applyBorder="1" applyAlignment="1">
      <alignment horizontal="center" vertical="center"/>
    </xf>
    <xf numFmtId="41" fontId="0" fillId="5" borderId="11" xfId="0" applyNumberFormat="1" applyFont="1" applyFill="1" applyBorder="1" applyAlignment="1">
      <alignment horizontal="center" vertical="center"/>
    </xf>
    <xf numFmtId="41" fontId="4" fillId="5" borderId="15" xfId="0" applyNumberFormat="1" applyFont="1" applyFill="1" applyBorder="1" applyAlignment="1">
      <alignment horizontal="center" vertical="center"/>
    </xf>
    <xf numFmtId="41" fontId="4" fillId="5" borderId="14" xfId="0" applyNumberFormat="1" applyFont="1" applyFill="1" applyBorder="1" applyAlignment="1">
      <alignment horizontal="center" vertical="center"/>
    </xf>
    <xf numFmtId="41" fontId="3" fillId="5" borderId="5" xfId="0" applyNumberFormat="1" applyFont="1" applyFill="1" applyBorder="1" applyAlignment="1">
      <alignment horizontal="center" vertical="center"/>
    </xf>
    <xf numFmtId="41" fontId="3" fillId="5" borderId="11" xfId="0" applyNumberFormat="1" applyFont="1" applyFill="1" applyBorder="1" applyAlignment="1">
      <alignment horizontal="center" vertical="center"/>
    </xf>
    <xf numFmtId="43" fontId="8" fillId="0" borderId="0" xfId="3" applyFont="1" applyAlignment="1">
      <alignment horizontal="center" vertical="center"/>
    </xf>
    <xf numFmtId="41" fontId="3" fillId="0" borderId="0" xfId="0" applyNumberFormat="1" applyFont="1"/>
    <xf numFmtId="165" fontId="1" fillId="0" borderId="5" xfId="1" applyNumberFormat="1" applyFont="1" applyFill="1" applyBorder="1" applyAlignment="1">
      <alignment horizontal="center" vertical="center"/>
    </xf>
    <xf numFmtId="41" fontId="0" fillId="0" borderId="0" xfId="0" quotePrefix="1" applyNumberFormat="1" applyAlignment="1">
      <alignment horizontal="center" vertical="center"/>
    </xf>
    <xf numFmtId="41" fontId="5" fillId="6" borderId="5" xfId="0" applyNumberFormat="1" applyFont="1" applyFill="1" applyBorder="1" applyAlignment="1">
      <alignment horizontal="center" vertical="center"/>
    </xf>
    <xf numFmtId="41" fontId="0" fillId="6" borderId="5" xfId="0" applyNumberFormat="1" applyFont="1" applyFill="1" applyBorder="1" applyAlignment="1">
      <alignment horizontal="center" vertical="center"/>
    </xf>
    <xf numFmtId="41" fontId="6" fillId="0" borderId="0" xfId="0" applyNumberFormat="1" applyFont="1" applyFill="1" applyAlignment="1">
      <alignment horizontal="center" vertical="center"/>
    </xf>
    <xf numFmtId="41" fontId="3" fillId="6" borderId="3" xfId="0" applyNumberFormat="1" applyFont="1" applyFill="1" applyBorder="1" applyAlignment="1">
      <alignment horizontal="center" vertical="center"/>
    </xf>
    <xf numFmtId="41" fontId="0" fillId="6" borderId="13" xfId="0" applyNumberFormat="1" applyFont="1" applyFill="1" applyBorder="1" applyAlignment="1">
      <alignment horizontal="center" vertical="center"/>
    </xf>
    <xf numFmtId="41" fontId="3" fillId="6" borderId="5" xfId="0" applyNumberFormat="1" applyFont="1" applyFill="1" applyBorder="1" applyAlignment="1">
      <alignment horizontal="center" vertical="center"/>
    </xf>
    <xf numFmtId="41" fontId="3" fillId="6" borderId="16" xfId="0" applyNumberFormat="1" applyFont="1" applyFill="1" applyBorder="1" applyAlignment="1">
      <alignment horizontal="center" vertical="center"/>
    </xf>
    <xf numFmtId="3" fontId="0" fillId="0" borderId="0" xfId="0" applyNumberFormat="1"/>
    <xf numFmtId="41" fontId="0" fillId="0" borderId="0" xfId="0" applyNumberFormat="1"/>
    <xf numFmtId="41" fontId="0" fillId="0" borderId="10" xfId="0" applyNumberFormat="1" applyBorder="1" applyAlignment="1">
      <alignment horizontal="center" vertical="center"/>
    </xf>
    <xf numFmtId="41" fontId="0" fillId="0" borderId="11" xfId="0" applyNumberFormat="1" applyBorder="1" applyAlignment="1">
      <alignment horizontal="center" vertical="center"/>
    </xf>
    <xf numFmtId="0" fontId="0" fillId="6" borderId="0" xfId="0" applyFill="1"/>
    <xf numFmtId="41" fontId="0" fillId="7" borderId="5" xfId="0" applyNumberFormat="1" applyFont="1" applyFill="1" applyBorder="1" applyAlignment="1">
      <alignment horizontal="center" vertical="center"/>
    </xf>
    <xf numFmtId="41" fontId="0" fillId="7" borderId="11" xfId="0" applyNumberFormat="1" applyFont="1" applyFill="1" applyBorder="1" applyAlignment="1">
      <alignment horizontal="center" vertical="center"/>
    </xf>
    <xf numFmtId="41" fontId="4" fillId="7" borderId="15" xfId="0" applyNumberFormat="1" applyFont="1" applyFill="1" applyBorder="1" applyAlignment="1">
      <alignment horizontal="center" vertical="center"/>
    </xf>
    <xf numFmtId="41" fontId="4" fillId="7" borderId="14" xfId="0" applyNumberFormat="1" applyFont="1" applyFill="1" applyBorder="1" applyAlignment="1">
      <alignment horizontal="center" vertical="center"/>
    </xf>
    <xf numFmtId="0" fontId="0" fillId="8" borderId="0" xfId="0" applyFill="1"/>
    <xf numFmtId="41" fontId="0" fillId="8" borderId="5" xfId="0" applyNumberFormat="1" applyFont="1" applyFill="1" applyBorder="1" applyAlignment="1">
      <alignment horizontal="center" vertical="center"/>
    </xf>
    <xf numFmtId="41" fontId="0" fillId="8" borderId="0" xfId="0" applyNumberFormat="1" applyFill="1" applyAlignment="1">
      <alignment horizontal="center" vertical="center"/>
    </xf>
    <xf numFmtId="165" fontId="0" fillId="8" borderId="0" xfId="1" applyNumberFormat="1" applyFont="1" applyFill="1" applyAlignment="1">
      <alignment horizontal="center" vertical="center"/>
    </xf>
    <xf numFmtId="165" fontId="0" fillId="8" borderId="0" xfId="0" applyNumberFormat="1" applyFill="1" applyAlignment="1">
      <alignment horizontal="center" vertical="center"/>
    </xf>
    <xf numFmtId="0" fontId="0" fillId="0" borderId="4" xfId="0" applyFill="1" applyBorder="1" applyAlignment="1">
      <alignment horizontal="left"/>
    </xf>
    <xf numFmtId="41" fontId="0" fillId="0" borderId="0" xfId="0" applyNumberFormat="1" applyFont="1"/>
    <xf numFmtId="0" fontId="11" fillId="0" borderId="0" xfId="0" applyFont="1" applyFill="1"/>
    <xf numFmtId="0" fontId="0" fillId="0" borderId="2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0" fillId="0" borderId="12" xfId="0" applyFont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41" fontId="2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41" fontId="14" fillId="6" borderId="5" xfId="0" applyNumberFormat="1" applyFont="1" applyFill="1" applyBorder="1" applyAlignment="1">
      <alignment horizontal="center" vertical="center"/>
    </xf>
    <xf numFmtId="0" fontId="14" fillId="0" borderId="0" xfId="0" applyFont="1" applyFill="1"/>
    <xf numFmtId="41" fontId="15" fillId="6" borderId="17" xfId="0" applyNumberFormat="1" applyFont="1" applyFill="1" applyBorder="1" applyAlignment="1">
      <alignment vertical="center"/>
    </xf>
    <xf numFmtId="41" fontId="15" fillId="6" borderId="5" xfId="0" applyNumberFormat="1" applyFont="1" applyFill="1" applyBorder="1" applyAlignment="1">
      <alignment horizontal="center" vertical="center"/>
    </xf>
    <xf numFmtId="41" fontId="15" fillId="6" borderId="16" xfId="0" applyNumberFormat="1" applyFont="1" applyFill="1" applyBorder="1" applyAlignment="1">
      <alignment horizontal="center" vertical="center"/>
    </xf>
    <xf numFmtId="41" fontId="14" fillId="8" borderId="5" xfId="0" applyNumberFormat="1" applyFont="1" applyFill="1" applyBorder="1" applyAlignment="1">
      <alignment horizontal="center" vertical="center"/>
    </xf>
    <xf numFmtId="41" fontId="15" fillId="6" borderId="3" xfId="0" applyNumberFormat="1" applyFont="1" applyFill="1" applyBorder="1" applyAlignment="1">
      <alignment horizontal="center" vertical="center"/>
    </xf>
    <xf numFmtId="41" fontId="15" fillId="6" borderId="17" xfId="0" applyNumberFormat="1" applyFont="1" applyFill="1" applyBorder="1" applyAlignment="1">
      <alignment horizontal="center" vertical="center"/>
    </xf>
  </cellXfs>
  <cellStyles count="4">
    <cellStyle name="Hiperlink" xfId="2" builtinId="8"/>
    <cellStyle name="Normal" xfId="0" builtinId="0"/>
    <cellStyle name="Porcentagem" xfId="1" builtinId="5"/>
    <cellStyle name="Vírgula" xfId="3" builtinId="3"/>
  </cellStyles>
  <dxfs count="2">
    <dxf>
      <font>
        <color rgb="FF9C0006"/>
      </font>
    </dxf>
    <dxf>
      <font>
        <color rgb="FF9C0006"/>
      </font>
    </dxf>
  </dxfs>
  <tableStyles count="0" defaultTableStyle="TableStyleMedium2" defaultPivotStyle="PivotStyleLight16"/>
  <colors>
    <mruColors>
      <color rgb="FFFFE389"/>
      <color rgb="FF54D8E6"/>
      <color rgb="FF0099CC"/>
      <color rgb="FF6666FF"/>
      <color rgb="FFFF99CC"/>
      <color rgb="FFF37669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ecp.org.br/wp-content/uploads/2019/04/0308-AF_RelatorioECP-Vol1.pdf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hyperlink" Target="https://www.ecp.org.br/wp-content/uploads/2019/04/0308-AF_RelatorioECP-Vol1.pdf" TargetMode="Externa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5.bin"/><Relationship Id="rId1" Type="http://schemas.openxmlformats.org/officeDocument/2006/relationships/hyperlink" Target="https://www.ecp.org.br/wp-content/uploads/2019/04/0308-AF_RelatorioECP-Vol1.pdf" TargetMode="Externa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hyperlink" Target="https://www.ecp.org.br/wp-content/uploads/2019/04/0308-AF_RelatorioECP-Vol1.pdf" TargetMode="External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7.bin"/><Relationship Id="rId1" Type="http://schemas.openxmlformats.org/officeDocument/2006/relationships/hyperlink" Target="https://www.ecp.org.br/wp-content/uploads/2019/04/0308-AF_RelatorioECP-Vol1.pdf" TargetMode="External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8.bin"/><Relationship Id="rId1" Type="http://schemas.openxmlformats.org/officeDocument/2006/relationships/hyperlink" Target="https://www.ecp.org.br/wp-content/uploads/2019/04/0308-AF_RelatorioECP-Vol1.pdf" TargetMode="External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ecp.org.br/wp-content/uploads/2019/04/0308-AF_RelatorioECP-Vol1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showGridLines="0" zoomScale="90" zoomScaleNormal="90" zoomScaleSheetLayoutView="80" workbookViewId="0">
      <selection activeCell="B17" sqref="B17"/>
    </sheetView>
  </sheetViews>
  <sheetFormatPr defaultRowHeight="14.4" x14ac:dyDescent="0.3"/>
  <cols>
    <col min="1" max="2" width="45.6640625" customWidth="1"/>
    <col min="3" max="7" width="10.6640625" style="21" customWidth="1"/>
  </cols>
  <sheetData>
    <row r="1" spans="1:7" s="28" customFormat="1" ht="18" x14ac:dyDescent="0.35">
      <c r="A1" s="30" t="s">
        <v>457</v>
      </c>
      <c r="B1" s="30"/>
      <c r="C1" s="29"/>
      <c r="D1" s="29"/>
      <c r="E1" s="44"/>
      <c r="F1" s="44"/>
      <c r="G1" s="44"/>
    </row>
    <row r="3" spans="1:7" x14ac:dyDescent="0.3">
      <c r="A3" s="266" t="s">
        <v>391</v>
      </c>
      <c r="B3" s="113"/>
      <c r="C3" s="45"/>
      <c r="D3" s="45"/>
      <c r="E3" s="45"/>
      <c r="F3" s="45"/>
      <c r="G3" s="45"/>
    </row>
    <row r="4" spans="1:7" x14ac:dyDescent="0.3">
      <c r="A4" s="267"/>
      <c r="B4" s="114" t="s">
        <v>392</v>
      </c>
      <c r="C4" s="22" t="s">
        <v>390</v>
      </c>
      <c r="D4" s="47" t="s">
        <v>399</v>
      </c>
      <c r="E4" s="22" t="s">
        <v>400</v>
      </c>
      <c r="F4" s="50" t="s">
        <v>401</v>
      </c>
      <c r="G4" s="51" t="s">
        <v>402</v>
      </c>
    </row>
    <row r="5" spans="1:7" x14ac:dyDescent="0.3">
      <c r="A5" s="263" t="s">
        <v>381</v>
      </c>
      <c r="B5" s="3" t="s">
        <v>100</v>
      </c>
      <c r="C5" s="23">
        <v>2</v>
      </c>
      <c r="D5" s="52">
        <v>2</v>
      </c>
      <c r="E5" s="52">
        <v>2</v>
      </c>
      <c r="F5" s="54">
        <v>2</v>
      </c>
      <c r="G5" s="55">
        <v>2</v>
      </c>
    </row>
    <row r="6" spans="1:7" x14ac:dyDescent="0.3">
      <c r="A6" s="264"/>
      <c r="B6" s="3" t="s">
        <v>97</v>
      </c>
      <c r="C6" s="23">
        <v>57</v>
      </c>
      <c r="D6" s="52">
        <v>62</v>
      </c>
      <c r="E6" s="52">
        <v>63</v>
      </c>
      <c r="F6" s="52">
        <v>63</v>
      </c>
      <c r="G6" s="57">
        <v>64</v>
      </c>
    </row>
    <row r="7" spans="1:7" x14ac:dyDescent="0.3">
      <c r="A7" s="265"/>
      <c r="B7" s="11" t="s">
        <v>98</v>
      </c>
      <c r="C7" s="87">
        <v>20</v>
      </c>
      <c r="D7" s="88">
        <v>22</v>
      </c>
      <c r="E7" s="88">
        <v>22</v>
      </c>
      <c r="F7" s="88">
        <v>22</v>
      </c>
      <c r="G7" s="115">
        <v>22</v>
      </c>
    </row>
    <row r="8" spans="1:7" x14ac:dyDescent="0.3">
      <c r="A8" s="11" t="s">
        <v>112</v>
      </c>
      <c r="B8" s="11" t="s">
        <v>112</v>
      </c>
      <c r="C8" s="87">
        <v>10</v>
      </c>
      <c r="D8" s="88">
        <v>10</v>
      </c>
      <c r="E8" s="88">
        <v>10</v>
      </c>
      <c r="F8" s="88">
        <v>10</v>
      </c>
      <c r="G8" s="115">
        <v>10</v>
      </c>
    </row>
    <row r="9" spans="1:7" x14ac:dyDescent="0.3">
      <c r="A9" s="11" t="s">
        <v>380</v>
      </c>
      <c r="B9" s="11" t="s">
        <v>380</v>
      </c>
      <c r="C9" s="87">
        <v>5</v>
      </c>
      <c r="D9" s="88">
        <v>5</v>
      </c>
      <c r="E9" s="88">
        <v>5</v>
      </c>
      <c r="F9" s="88">
        <v>5</v>
      </c>
      <c r="G9" s="115">
        <v>5</v>
      </c>
    </row>
    <row r="10" spans="1:7" x14ac:dyDescent="0.3">
      <c r="A10" s="11" t="s">
        <v>114</v>
      </c>
      <c r="B10" s="11" t="s">
        <v>114</v>
      </c>
      <c r="C10" s="87">
        <v>64</v>
      </c>
      <c r="D10" s="88">
        <v>68</v>
      </c>
      <c r="E10" s="88">
        <v>68</v>
      </c>
      <c r="F10" s="88">
        <v>68</v>
      </c>
      <c r="G10" s="115">
        <v>68</v>
      </c>
    </row>
    <row r="11" spans="1:7" x14ac:dyDescent="0.3">
      <c r="A11" s="268" t="s">
        <v>452</v>
      </c>
      <c r="B11" s="3" t="s">
        <v>382</v>
      </c>
      <c r="C11" s="23">
        <v>49</v>
      </c>
      <c r="D11" s="52">
        <v>52</v>
      </c>
      <c r="E11" s="52">
        <v>52</v>
      </c>
      <c r="F11" s="52">
        <v>52</v>
      </c>
      <c r="G11" s="57">
        <v>52</v>
      </c>
    </row>
    <row r="12" spans="1:7" x14ac:dyDescent="0.3">
      <c r="A12" s="268"/>
      <c r="B12" s="3" t="s">
        <v>28</v>
      </c>
      <c r="C12" s="23">
        <v>26</v>
      </c>
      <c r="D12" s="52">
        <v>27</v>
      </c>
      <c r="E12" s="52">
        <v>27</v>
      </c>
      <c r="F12" s="52">
        <v>27</v>
      </c>
      <c r="G12" s="57">
        <v>27</v>
      </c>
    </row>
    <row r="13" spans="1:7" x14ac:dyDescent="0.3">
      <c r="A13" s="268" t="s">
        <v>27</v>
      </c>
      <c r="B13" s="152" t="s">
        <v>25</v>
      </c>
      <c r="C13" s="133">
        <v>28</v>
      </c>
      <c r="D13" s="54">
        <v>33</v>
      </c>
      <c r="E13" s="54">
        <v>34</v>
      </c>
      <c r="F13" s="54">
        <v>34</v>
      </c>
      <c r="G13" s="55">
        <v>34</v>
      </c>
    </row>
    <row r="14" spans="1:7" x14ac:dyDescent="0.3">
      <c r="A14" s="268"/>
      <c r="B14" s="153" t="s">
        <v>27</v>
      </c>
      <c r="C14" s="23">
        <v>39</v>
      </c>
      <c r="D14" s="52">
        <v>46</v>
      </c>
      <c r="E14" s="52">
        <v>46</v>
      </c>
      <c r="F14" s="52">
        <v>35</v>
      </c>
      <c r="G14" s="57">
        <v>35</v>
      </c>
    </row>
    <row r="15" spans="1:7" x14ac:dyDescent="0.3">
      <c r="A15" s="11" t="s">
        <v>383</v>
      </c>
      <c r="B15" s="154" t="s">
        <v>383</v>
      </c>
      <c r="C15" s="117">
        <v>40</v>
      </c>
      <c r="D15" s="118">
        <v>42</v>
      </c>
      <c r="E15" s="118">
        <v>42</v>
      </c>
      <c r="F15" s="118">
        <v>42</v>
      </c>
      <c r="G15" s="119">
        <v>42</v>
      </c>
    </row>
    <row r="16" spans="1:7" x14ac:dyDescent="0.3">
      <c r="A16" s="11" t="s">
        <v>177</v>
      </c>
      <c r="B16" s="11" t="s">
        <v>177</v>
      </c>
      <c r="C16" s="87">
        <v>4</v>
      </c>
      <c r="D16" s="88">
        <v>5</v>
      </c>
      <c r="E16" s="88">
        <v>5</v>
      </c>
      <c r="F16" s="88">
        <v>5</v>
      </c>
      <c r="G16" s="115">
        <v>5</v>
      </c>
    </row>
    <row r="17" spans="1:7" x14ac:dyDescent="0.3">
      <c r="A17" s="11" t="s">
        <v>179</v>
      </c>
      <c r="B17" s="11" t="s">
        <v>179</v>
      </c>
      <c r="C17" s="87">
        <v>4</v>
      </c>
      <c r="D17" s="88">
        <v>6</v>
      </c>
      <c r="E17" s="88">
        <v>6</v>
      </c>
      <c r="F17" s="88">
        <v>6</v>
      </c>
      <c r="G17" s="115">
        <v>6</v>
      </c>
    </row>
    <row r="18" spans="1:7" x14ac:dyDescent="0.3">
      <c r="A18" s="263" t="s">
        <v>385</v>
      </c>
      <c r="B18" s="3" t="s">
        <v>183</v>
      </c>
      <c r="C18" s="23">
        <v>120</v>
      </c>
      <c r="D18" s="52">
        <v>141</v>
      </c>
      <c r="E18" s="52">
        <v>148</v>
      </c>
      <c r="F18" s="52">
        <v>151</v>
      </c>
      <c r="G18" s="57">
        <v>151</v>
      </c>
    </row>
    <row r="19" spans="1:7" x14ac:dyDescent="0.3">
      <c r="A19" s="265"/>
      <c r="B19" s="11" t="s">
        <v>453</v>
      </c>
      <c r="C19" s="87">
        <v>153</v>
      </c>
      <c r="D19" s="88">
        <v>162</v>
      </c>
      <c r="E19" s="88">
        <v>162</v>
      </c>
      <c r="F19" s="88">
        <v>163</v>
      </c>
      <c r="G19" s="115">
        <v>163</v>
      </c>
    </row>
    <row r="20" spans="1:7" x14ac:dyDescent="0.3">
      <c r="A20" s="11" t="s">
        <v>202</v>
      </c>
      <c r="B20" s="11" t="s">
        <v>454</v>
      </c>
      <c r="C20" s="87">
        <v>84</v>
      </c>
      <c r="D20" s="88">
        <v>82</v>
      </c>
      <c r="E20" s="88">
        <v>80</v>
      </c>
      <c r="F20" s="88">
        <v>78</v>
      </c>
      <c r="G20" s="115">
        <v>78</v>
      </c>
    </row>
    <row r="21" spans="1:7" x14ac:dyDescent="0.3">
      <c r="A21" s="263" t="s">
        <v>375</v>
      </c>
      <c r="B21" s="3" t="s">
        <v>384</v>
      </c>
      <c r="C21" s="23">
        <v>3</v>
      </c>
      <c r="D21" s="52">
        <v>3</v>
      </c>
      <c r="E21" s="52">
        <v>3</v>
      </c>
      <c r="F21" s="52">
        <v>3</v>
      </c>
      <c r="G21" s="57">
        <v>3</v>
      </c>
    </row>
    <row r="22" spans="1:7" x14ac:dyDescent="0.3">
      <c r="A22" s="264"/>
      <c r="B22" s="3" t="s">
        <v>0</v>
      </c>
      <c r="C22" s="23">
        <v>13</v>
      </c>
      <c r="D22" s="52">
        <v>15</v>
      </c>
      <c r="E22" s="52">
        <v>15</v>
      </c>
      <c r="F22" s="52">
        <v>15</v>
      </c>
      <c r="G22" s="57">
        <v>15</v>
      </c>
    </row>
    <row r="23" spans="1:7" x14ac:dyDescent="0.3">
      <c r="A23" s="265"/>
      <c r="B23" s="11" t="s">
        <v>1</v>
      </c>
      <c r="C23" s="87">
        <v>16</v>
      </c>
      <c r="D23" s="88">
        <v>17</v>
      </c>
      <c r="E23" s="88">
        <v>17</v>
      </c>
      <c r="F23" s="88">
        <v>19</v>
      </c>
      <c r="G23" s="115">
        <v>19</v>
      </c>
    </row>
    <row r="24" spans="1:7" x14ac:dyDescent="0.3">
      <c r="A24" s="263" t="s">
        <v>275</v>
      </c>
      <c r="B24" s="3" t="s">
        <v>386</v>
      </c>
      <c r="C24" s="23">
        <v>4</v>
      </c>
      <c r="D24" s="52">
        <v>4</v>
      </c>
      <c r="E24" s="52">
        <v>4</v>
      </c>
      <c r="F24" s="52">
        <v>4</v>
      </c>
      <c r="G24" s="57">
        <v>4</v>
      </c>
    </row>
    <row r="25" spans="1:7" x14ac:dyDescent="0.3">
      <c r="A25" s="264"/>
      <c r="B25" s="3" t="s">
        <v>387</v>
      </c>
      <c r="C25" s="23">
        <v>5</v>
      </c>
      <c r="D25" s="52">
        <v>5</v>
      </c>
      <c r="E25" s="52">
        <v>5</v>
      </c>
      <c r="F25" s="52">
        <v>5</v>
      </c>
      <c r="G25" s="57">
        <v>5</v>
      </c>
    </row>
    <row r="26" spans="1:7" x14ac:dyDescent="0.3">
      <c r="A26" s="264"/>
      <c r="B26" s="3" t="s">
        <v>389</v>
      </c>
      <c r="C26" s="23">
        <v>44</v>
      </c>
      <c r="D26" s="52">
        <v>54</v>
      </c>
      <c r="E26" s="52">
        <v>54</v>
      </c>
      <c r="F26" s="52">
        <v>54</v>
      </c>
      <c r="G26" s="57">
        <v>54</v>
      </c>
    </row>
    <row r="27" spans="1:7" x14ac:dyDescent="0.3">
      <c r="A27" s="264"/>
      <c r="B27" s="3" t="s">
        <v>388</v>
      </c>
      <c r="C27" s="23">
        <v>27</v>
      </c>
      <c r="D27" s="52">
        <v>31</v>
      </c>
      <c r="E27" s="52">
        <v>31</v>
      </c>
      <c r="F27" s="52">
        <v>31</v>
      </c>
      <c r="G27" s="57">
        <v>31</v>
      </c>
    </row>
    <row r="28" spans="1:7" x14ac:dyDescent="0.3">
      <c r="A28" s="265"/>
      <c r="B28" s="120" t="s">
        <v>275</v>
      </c>
      <c r="C28" s="121">
        <v>5</v>
      </c>
      <c r="D28" s="122">
        <v>5</v>
      </c>
      <c r="E28" s="122">
        <v>5</v>
      </c>
      <c r="F28" s="122">
        <v>5</v>
      </c>
      <c r="G28" s="123">
        <v>5</v>
      </c>
    </row>
    <row r="29" spans="1:7" x14ac:dyDescent="0.3">
      <c r="A29" s="263" t="s">
        <v>208</v>
      </c>
      <c r="B29" s="11" t="s">
        <v>209</v>
      </c>
      <c r="C29" s="87">
        <v>8</v>
      </c>
      <c r="D29" s="88">
        <v>10</v>
      </c>
      <c r="E29" s="88">
        <v>10</v>
      </c>
      <c r="F29" s="88">
        <v>10</v>
      </c>
      <c r="G29" s="115">
        <v>10</v>
      </c>
    </row>
    <row r="30" spans="1:7" x14ac:dyDescent="0.3">
      <c r="A30" s="264"/>
      <c r="B30" s="11" t="s">
        <v>130</v>
      </c>
      <c r="C30" s="87">
        <v>11</v>
      </c>
      <c r="D30" s="88">
        <v>11</v>
      </c>
      <c r="E30" s="88">
        <v>11</v>
      </c>
      <c r="F30" s="88">
        <v>11</v>
      </c>
      <c r="G30" s="115">
        <v>11</v>
      </c>
    </row>
    <row r="31" spans="1:7" x14ac:dyDescent="0.3">
      <c r="A31" s="264"/>
      <c r="B31" s="11" t="s">
        <v>131</v>
      </c>
      <c r="C31" s="87">
        <v>24</v>
      </c>
      <c r="D31" s="88">
        <v>27</v>
      </c>
      <c r="E31" s="88">
        <v>27</v>
      </c>
      <c r="F31" s="88">
        <v>27</v>
      </c>
      <c r="G31" s="115">
        <v>27</v>
      </c>
    </row>
    <row r="32" spans="1:7" x14ac:dyDescent="0.3">
      <c r="A32" s="265"/>
      <c r="B32" s="11" t="s">
        <v>208</v>
      </c>
      <c r="C32" s="87">
        <v>17</v>
      </c>
      <c r="D32" s="88">
        <v>17</v>
      </c>
      <c r="E32" s="88">
        <v>17</v>
      </c>
      <c r="F32" s="88">
        <v>17</v>
      </c>
      <c r="G32" s="115">
        <v>17</v>
      </c>
    </row>
    <row r="33" spans="1:7" x14ac:dyDescent="0.3">
      <c r="A33" s="151" t="s">
        <v>441</v>
      </c>
      <c r="B33" s="11" t="s">
        <v>442</v>
      </c>
      <c r="C33" s="87">
        <v>10</v>
      </c>
      <c r="D33" s="88">
        <v>11</v>
      </c>
      <c r="E33" s="88">
        <v>11</v>
      </c>
      <c r="F33" s="88">
        <v>11</v>
      </c>
      <c r="G33" s="115">
        <v>11</v>
      </c>
    </row>
    <row r="34" spans="1:7" x14ac:dyDescent="0.3">
      <c r="A34" s="11" t="s">
        <v>236</v>
      </c>
      <c r="B34" s="11" t="s">
        <v>236</v>
      </c>
      <c r="C34" s="87">
        <v>14</v>
      </c>
      <c r="D34" s="88">
        <v>19</v>
      </c>
      <c r="E34" s="88">
        <v>19</v>
      </c>
      <c r="F34" s="88">
        <v>19</v>
      </c>
      <c r="G34" s="115">
        <v>19</v>
      </c>
    </row>
    <row r="35" spans="1:7" x14ac:dyDescent="0.3">
      <c r="A35" s="3" t="s">
        <v>271</v>
      </c>
      <c r="B35" s="3" t="s">
        <v>271</v>
      </c>
      <c r="C35" s="23">
        <v>36</v>
      </c>
      <c r="D35" s="52">
        <v>41</v>
      </c>
      <c r="E35" s="52">
        <v>43</v>
      </c>
      <c r="F35" s="52">
        <v>43</v>
      </c>
      <c r="G35" s="57">
        <v>43</v>
      </c>
    </row>
    <row r="36" spans="1:7" s="15" customFormat="1" x14ac:dyDescent="0.3">
      <c r="A36" s="17" t="s">
        <v>349</v>
      </c>
      <c r="B36" s="17"/>
      <c r="C36" s="24">
        <v>942</v>
      </c>
      <c r="D36" s="26">
        <v>1035</v>
      </c>
      <c r="E36" s="26">
        <v>1044</v>
      </c>
      <c r="F36" s="26">
        <v>1037</v>
      </c>
      <c r="G36" s="26">
        <v>1038</v>
      </c>
    </row>
    <row r="37" spans="1:7" x14ac:dyDescent="0.3">
      <c r="A37" s="31" t="s">
        <v>462</v>
      </c>
      <c r="B37" s="31"/>
    </row>
    <row r="39" spans="1:7" x14ac:dyDescent="0.3">
      <c r="A39" s="155" t="s">
        <v>393</v>
      </c>
      <c r="B39" s="116"/>
      <c r="C39" s="117">
        <v>61</v>
      </c>
      <c r="D39" s="118">
        <v>79</v>
      </c>
      <c r="E39" s="118">
        <v>79</v>
      </c>
      <c r="F39" s="118">
        <v>79</v>
      </c>
      <c r="G39" s="119">
        <v>79</v>
      </c>
    </row>
  </sheetData>
  <mergeCells count="8">
    <mergeCell ref="A21:A23"/>
    <mergeCell ref="A24:A28"/>
    <mergeCell ref="A29:A32"/>
    <mergeCell ref="A3:A4"/>
    <mergeCell ref="A5:A7"/>
    <mergeCell ref="A11:A12"/>
    <mergeCell ref="A13:A14"/>
    <mergeCell ref="A18:A19"/>
  </mergeCells>
  <pageMargins left="0.511811024" right="0.511811024" top="0.78740157499999996" bottom="0.78740157499999996" header="0.31496062000000002" footer="0.31496062000000002"/>
  <pageSetup paperSize="9" scale="63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1"/>
  <sheetViews>
    <sheetView showGridLines="0" topLeftCell="A67" zoomScale="90" zoomScaleNormal="90" zoomScaleSheetLayoutView="80" workbookViewId="0">
      <selection activeCell="M10" sqref="M10"/>
    </sheetView>
  </sheetViews>
  <sheetFormatPr defaultRowHeight="14.4" x14ac:dyDescent="0.3"/>
  <cols>
    <col min="1" max="1" width="45.6640625" customWidth="1"/>
    <col min="2" max="3" width="15.6640625" style="21" customWidth="1"/>
    <col min="4" max="4" width="15.6640625" style="169" customWidth="1"/>
    <col min="5" max="5" width="15.6640625" style="21" customWidth="1"/>
    <col min="6" max="6" width="15.6640625" style="169" customWidth="1"/>
    <col min="7" max="7" width="15.6640625" style="21" customWidth="1"/>
    <col min="8" max="8" width="15.6640625" style="74" customWidth="1"/>
    <col min="9" max="10" width="15.6640625" style="21" customWidth="1"/>
    <col min="11" max="11" width="11.109375" bestFit="1" customWidth="1"/>
  </cols>
  <sheetData>
    <row r="1" spans="1:11" s="28" customFormat="1" ht="18" x14ac:dyDescent="0.35">
      <c r="A1" s="27" t="s">
        <v>458</v>
      </c>
      <c r="B1" s="44"/>
      <c r="C1" s="44"/>
      <c r="D1" s="210"/>
      <c r="E1" s="44"/>
      <c r="F1" s="210"/>
      <c r="G1" s="44"/>
      <c r="H1" s="59"/>
      <c r="I1" s="44"/>
      <c r="J1" s="44"/>
    </row>
    <row r="3" spans="1:11" x14ac:dyDescent="0.3">
      <c r="A3" s="266" t="s">
        <v>87</v>
      </c>
      <c r="B3" s="60"/>
      <c r="C3" s="60"/>
      <c r="D3" s="170"/>
      <c r="E3" s="60"/>
      <c r="F3" s="170"/>
      <c r="G3" s="60"/>
      <c r="H3" s="61"/>
      <c r="I3" s="60"/>
      <c r="J3" s="60"/>
    </row>
    <row r="4" spans="1:11" ht="43.2" x14ac:dyDescent="0.3">
      <c r="A4" s="267"/>
      <c r="B4" s="22" t="s">
        <v>398</v>
      </c>
      <c r="C4" s="22" t="s">
        <v>407</v>
      </c>
      <c r="D4" s="171" t="s">
        <v>409</v>
      </c>
      <c r="E4" s="22" t="s">
        <v>95</v>
      </c>
      <c r="F4" s="171" t="s">
        <v>397</v>
      </c>
      <c r="G4" s="47" t="s">
        <v>414</v>
      </c>
      <c r="H4" s="47" t="s">
        <v>88</v>
      </c>
      <c r="I4" s="50" t="s">
        <v>89</v>
      </c>
      <c r="J4" s="51" t="s">
        <v>90</v>
      </c>
    </row>
    <row r="5" spans="1:11" s="1" customFormat="1" x14ac:dyDescent="0.3">
      <c r="A5" s="2" t="s">
        <v>26</v>
      </c>
      <c r="B5" s="274">
        <v>14835562.32</v>
      </c>
      <c r="C5" s="91">
        <v>9923350.4392513987</v>
      </c>
      <c r="D5" s="167">
        <f>IFERROR(B5/C5-1,"-")</f>
        <v>0.49501545983084028</v>
      </c>
      <c r="E5" s="90">
        <v>10991446</v>
      </c>
      <c r="F5" s="65">
        <f>IFERROR(B5/E5-1,"-")</f>
        <v>0.34973708827755701</v>
      </c>
      <c r="G5" s="91">
        <v>8273025.8899999987</v>
      </c>
      <c r="H5" s="91">
        <v>12733459</v>
      </c>
      <c r="I5" s="90">
        <v>11135308</v>
      </c>
      <c r="J5" s="92">
        <v>9789035</v>
      </c>
      <c r="K5" s="236"/>
    </row>
    <row r="6" spans="1:11" s="6" customFormat="1" x14ac:dyDescent="0.3">
      <c r="A6" s="3" t="s">
        <v>28</v>
      </c>
      <c r="B6" s="271">
        <v>6974508.9799999995</v>
      </c>
      <c r="C6" s="25">
        <v>5474351.6412969697</v>
      </c>
      <c r="D6" s="168">
        <f t="shared" ref="D6:D7" si="0">IFERROR(B6/C6-1,"-")</f>
        <v>0.2740337919446505</v>
      </c>
      <c r="E6" s="52">
        <v>5289432</v>
      </c>
      <c r="F6" s="62">
        <f t="shared" ref="F6:F7" si="1">IFERROR(B6/E6-1,"-")</f>
        <v>0.31857427791868753</v>
      </c>
      <c r="G6" s="25">
        <v>4330035.0699999994</v>
      </c>
      <c r="H6" s="25">
        <v>6712548</v>
      </c>
      <c r="I6" s="52">
        <v>5973579</v>
      </c>
      <c r="J6" s="57">
        <v>4935864</v>
      </c>
    </row>
    <row r="7" spans="1:11" x14ac:dyDescent="0.3">
      <c r="A7" s="16" t="s">
        <v>2</v>
      </c>
      <c r="B7" s="275">
        <f>SUM(B5:B6)</f>
        <v>21810071.300000001</v>
      </c>
      <c r="C7" s="76">
        <v>15397702.080548368</v>
      </c>
      <c r="D7" s="77">
        <f t="shared" si="0"/>
        <v>0.41644975243106308</v>
      </c>
      <c r="E7" s="69">
        <v>16280878</v>
      </c>
      <c r="F7" s="70">
        <f t="shared" si="1"/>
        <v>0.33961272236055096</v>
      </c>
      <c r="G7" s="69">
        <v>12603060.959999997</v>
      </c>
      <c r="H7" s="69">
        <v>19446007</v>
      </c>
      <c r="I7" s="69">
        <v>17108887</v>
      </c>
      <c r="J7" s="71">
        <v>14724899</v>
      </c>
    </row>
    <row r="8" spans="1:11" x14ac:dyDescent="0.3">
      <c r="A8" s="6"/>
      <c r="B8" s="72"/>
      <c r="C8" s="72"/>
      <c r="E8" s="72"/>
    </row>
    <row r="9" spans="1:11" x14ac:dyDescent="0.3">
      <c r="A9" s="266" t="s">
        <v>3</v>
      </c>
      <c r="B9" s="45"/>
      <c r="C9" s="45"/>
      <c r="D9" s="170"/>
      <c r="E9" s="45"/>
      <c r="F9" s="170"/>
      <c r="G9" s="45"/>
      <c r="H9" s="75"/>
      <c r="I9" s="45"/>
      <c r="J9" s="45"/>
    </row>
    <row r="10" spans="1:11" ht="43.2" x14ac:dyDescent="0.3">
      <c r="A10" s="267"/>
      <c r="B10" s="22" t="s">
        <v>398</v>
      </c>
      <c r="C10" s="22" t="s">
        <v>407</v>
      </c>
      <c r="D10" s="171" t="s">
        <v>409</v>
      </c>
      <c r="E10" s="22" t="s">
        <v>95</v>
      </c>
      <c r="F10" s="171" t="s">
        <v>397</v>
      </c>
      <c r="G10" s="47" t="s">
        <v>414</v>
      </c>
      <c r="H10" s="47" t="s">
        <v>88</v>
      </c>
      <c r="I10" s="50" t="s">
        <v>89</v>
      </c>
      <c r="J10" s="51" t="s">
        <v>90</v>
      </c>
    </row>
    <row r="11" spans="1:11" x14ac:dyDescent="0.3">
      <c r="A11" s="3" t="s">
        <v>35</v>
      </c>
      <c r="B11" s="240">
        <v>45821.950000000004</v>
      </c>
      <c r="C11" s="25">
        <v>7666</v>
      </c>
      <c r="D11" s="168">
        <f>IFERROR(B11/C11-1,"-")</f>
        <v>4.977295851813202</v>
      </c>
      <c r="E11" s="52">
        <v>36863</v>
      </c>
      <c r="F11" s="8">
        <f t="shared" ref="F11:F49" si="2">IFERROR(B11/E11-1,"-")</f>
        <v>0.24303366519274072</v>
      </c>
      <c r="G11" s="52">
        <v>336</v>
      </c>
      <c r="H11" s="52">
        <v>33790</v>
      </c>
      <c r="I11" s="52">
        <v>17553</v>
      </c>
      <c r="J11" s="57">
        <v>0</v>
      </c>
    </row>
    <row r="12" spans="1:11" x14ac:dyDescent="0.3">
      <c r="A12" s="3" t="s">
        <v>36</v>
      </c>
      <c r="B12" s="240">
        <v>79954.110000000015</v>
      </c>
      <c r="C12" s="25">
        <v>61885.813028436052</v>
      </c>
      <c r="D12" s="168">
        <f t="shared" ref="D12:D49" si="3">IFERROR(B12/C12-1,"-")</f>
        <v>0.29196185825759002</v>
      </c>
      <c r="E12" s="52">
        <v>68507</v>
      </c>
      <c r="F12" s="8">
        <f t="shared" si="2"/>
        <v>0.1670940195892392</v>
      </c>
      <c r="G12" s="52">
        <v>94997.42</v>
      </c>
      <c r="H12" s="52">
        <v>67868</v>
      </c>
      <c r="I12" s="52">
        <v>6950</v>
      </c>
      <c r="J12" s="83">
        <v>2529</v>
      </c>
    </row>
    <row r="13" spans="1:11" x14ac:dyDescent="0.3">
      <c r="A13" s="3" t="s">
        <v>311</v>
      </c>
      <c r="B13" s="240">
        <v>0</v>
      </c>
      <c r="C13" s="25">
        <v>0</v>
      </c>
      <c r="D13" s="168" t="str">
        <f t="shared" si="3"/>
        <v>-</v>
      </c>
      <c r="E13" s="52">
        <v>0</v>
      </c>
      <c r="F13" s="8" t="str">
        <f t="shared" si="2"/>
        <v>-</v>
      </c>
      <c r="G13" s="52">
        <v>0</v>
      </c>
      <c r="H13" s="52">
        <v>0</v>
      </c>
      <c r="I13" s="52">
        <v>12665</v>
      </c>
      <c r="J13" s="83">
        <v>17504</v>
      </c>
    </row>
    <row r="14" spans="1:11" x14ac:dyDescent="0.3">
      <c r="A14" s="3" t="s">
        <v>37</v>
      </c>
      <c r="B14" s="240">
        <v>281177.15999999997</v>
      </c>
      <c r="C14" s="25">
        <v>295157.46099200007</v>
      </c>
      <c r="D14" s="168">
        <f t="shared" si="3"/>
        <v>-4.73655686866713E-2</v>
      </c>
      <c r="E14" s="52">
        <v>253897</v>
      </c>
      <c r="F14" s="8">
        <f t="shared" si="2"/>
        <v>0.10744577525531995</v>
      </c>
      <c r="G14" s="52">
        <v>256074.85000000003</v>
      </c>
      <c r="H14" s="52">
        <v>0</v>
      </c>
      <c r="I14" s="52">
        <v>255841</v>
      </c>
      <c r="J14" s="83">
        <v>233633</v>
      </c>
    </row>
    <row r="15" spans="1:11" x14ac:dyDescent="0.3">
      <c r="A15" s="3" t="s">
        <v>38</v>
      </c>
      <c r="B15" s="271">
        <v>3431127.13</v>
      </c>
      <c r="C15" s="25">
        <v>2626975.3857689993</v>
      </c>
      <c r="D15" s="168">
        <f t="shared" si="3"/>
        <v>0.30611316291248758</v>
      </c>
      <c r="E15" s="52">
        <v>3056283</v>
      </c>
      <c r="F15" s="8">
        <f t="shared" si="2"/>
        <v>0.12264706180677631</v>
      </c>
      <c r="G15" s="52">
        <v>2372742.88</v>
      </c>
      <c r="H15" s="52">
        <v>3137032</v>
      </c>
      <c r="I15" s="52">
        <v>2875960</v>
      </c>
      <c r="J15" s="83">
        <v>2443250</v>
      </c>
      <c r="K15" s="247"/>
    </row>
    <row r="16" spans="1:11" x14ac:dyDescent="0.3">
      <c r="A16" s="3" t="s">
        <v>39</v>
      </c>
      <c r="B16" s="240">
        <v>103869.84999999999</v>
      </c>
      <c r="C16" s="25">
        <v>31880</v>
      </c>
      <c r="D16" s="168">
        <f t="shared" si="3"/>
        <v>2.2581508782936006</v>
      </c>
      <c r="E16" s="52">
        <v>93777</v>
      </c>
      <c r="F16" s="8">
        <f t="shared" si="2"/>
        <v>0.10762607035840333</v>
      </c>
      <c r="G16" s="52">
        <v>8319.42</v>
      </c>
      <c r="H16" s="52">
        <v>90258</v>
      </c>
      <c r="I16" s="52">
        <v>74804</v>
      </c>
      <c r="J16" s="83">
        <v>76683</v>
      </c>
      <c r="K16" s="247"/>
    </row>
    <row r="17" spans="1:11" x14ac:dyDescent="0.3">
      <c r="A17" s="3" t="s">
        <v>312</v>
      </c>
      <c r="B17" s="240">
        <v>0</v>
      </c>
      <c r="C17" s="25">
        <v>0</v>
      </c>
      <c r="D17" s="168" t="str">
        <f t="shared" si="3"/>
        <v>-</v>
      </c>
      <c r="E17" s="52">
        <v>0</v>
      </c>
      <c r="F17" s="8" t="str">
        <f t="shared" si="2"/>
        <v>-</v>
      </c>
      <c r="G17" s="52">
        <v>0</v>
      </c>
      <c r="H17" s="52">
        <v>0</v>
      </c>
      <c r="I17" s="52">
        <v>278827</v>
      </c>
      <c r="J17" s="83">
        <v>366743</v>
      </c>
      <c r="K17" s="247"/>
    </row>
    <row r="18" spans="1:11" x14ac:dyDescent="0.3">
      <c r="A18" s="3" t="s">
        <v>40</v>
      </c>
      <c r="B18" s="276">
        <v>808594.2699999999</v>
      </c>
      <c r="C18" s="25">
        <v>1200455.818843618</v>
      </c>
      <c r="D18" s="168">
        <f t="shared" si="3"/>
        <v>-0.32642729760858069</v>
      </c>
      <c r="E18" s="52">
        <v>1320449</v>
      </c>
      <c r="F18" s="8">
        <f t="shared" si="2"/>
        <v>-0.38763687957656834</v>
      </c>
      <c r="G18" s="52">
        <v>1038129.3</v>
      </c>
      <c r="H18" s="52">
        <v>1651965</v>
      </c>
      <c r="I18" s="52">
        <v>1179861</v>
      </c>
      <c r="J18" s="83">
        <v>933572</v>
      </c>
      <c r="K18" s="247"/>
    </row>
    <row r="19" spans="1:11" x14ac:dyDescent="0.3">
      <c r="A19" s="3" t="s">
        <v>41</v>
      </c>
      <c r="B19" s="240">
        <v>3174999.7</v>
      </c>
      <c r="C19" s="25">
        <v>2553779.1778440997</v>
      </c>
      <c r="D19" s="168">
        <f>IFERROR(B19/C19-1,"-")</f>
        <v>0.24325537914375772</v>
      </c>
      <c r="E19" s="52">
        <v>2462652</v>
      </c>
      <c r="F19" s="8">
        <f t="shared" si="2"/>
        <v>0.28926039895202416</v>
      </c>
      <c r="G19" s="52">
        <v>1814073.4499999995</v>
      </c>
      <c r="H19" s="52">
        <v>2724389</v>
      </c>
      <c r="I19" s="52">
        <v>2711227</v>
      </c>
      <c r="J19" s="83">
        <v>2649008</v>
      </c>
      <c r="K19" s="247"/>
    </row>
    <row r="20" spans="1:11" x14ac:dyDescent="0.3">
      <c r="A20" s="3" t="s">
        <v>42</v>
      </c>
      <c r="B20" s="271">
        <v>1500895.79</v>
      </c>
      <c r="C20" s="25">
        <v>79316.3</v>
      </c>
      <c r="D20" s="168">
        <f t="shared" si="3"/>
        <v>17.922917357466247</v>
      </c>
      <c r="E20" s="52">
        <v>132931</v>
      </c>
      <c r="F20" s="8">
        <f t="shared" si="2"/>
        <v>10.290788378933431</v>
      </c>
      <c r="G20" s="52">
        <v>7889.04</v>
      </c>
      <c r="H20" s="52">
        <v>583296</v>
      </c>
      <c r="I20" s="52">
        <v>384565</v>
      </c>
      <c r="J20" s="83">
        <v>311117</v>
      </c>
      <c r="K20" s="247"/>
    </row>
    <row r="21" spans="1:11" x14ac:dyDescent="0.3">
      <c r="A21" s="3" t="s">
        <v>313</v>
      </c>
      <c r="B21" s="240">
        <v>0</v>
      </c>
      <c r="C21" s="25">
        <v>0</v>
      </c>
      <c r="D21" s="168" t="str">
        <f t="shared" si="3"/>
        <v>-</v>
      </c>
      <c r="E21" s="52">
        <v>0</v>
      </c>
      <c r="F21" s="8" t="str">
        <f t="shared" si="2"/>
        <v>-</v>
      </c>
      <c r="G21" s="52">
        <v>0</v>
      </c>
      <c r="H21" s="52">
        <v>0</v>
      </c>
      <c r="I21" s="52">
        <v>49914</v>
      </c>
      <c r="J21" s="83">
        <v>87778</v>
      </c>
      <c r="K21" s="247"/>
    </row>
    <row r="22" spans="1:11" x14ac:dyDescent="0.3">
      <c r="A22" s="3" t="s">
        <v>43</v>
      </c>
      <c r="B22" s="240">
        <v>167691.26</v>
      </c>
      <c r="C22" s="25">
        <v>109646.89806292804</v>
      </c>
      <c r="D22" s="168">
        <f t="shared" si="3"/>
        <v>0.52937532171461354</v>
      </c>
      <c r="E22" s="52">
        <v>175372</v>
      </c>
      <c r="F22" s="8">
        <f t="shared" si="2"/>
        <v>-4.379684328170963E-2</v>
      </c>
      <c r="G22" s="52">
        <v>86613.84</v>
      </c>
      <c r="H22" s="52">
        <v>160742</v>
      </c>
      <c r="I22" s="52">
        <v>170853</v>
      </c>
      <c r="J22" s="83">
        <v>180053</v>
      </c>
      <c r="K22" s="247"/>
    </row>
    <row r="23" spans="1:11" x14ac:dyDescent="0.3">
      <c r="A23" s="3" t="s">
        <v>314</v>
      </c>
      <c r="B23" s="240">
        <v>0</v>
      </c>
      <c r="C23" s="25">
        <v>0</v>
      </c>
      <c r="D23" s="168" t="str">
        <f t="shared" si="3"/>
        <v>-</v>
      </c>
      <c r="E23" s="52">
        <v>0</v>
      </c>
      <c r="F23" s="8" t="str">
        <f t="shared" si="2"/>
        <v>-</v>
      </c>
      <c r="G23" s="52">
        <v>0</v>
      </c>
      <c r="H23" s="52">
        <v>0</v>
      </c>
      <c r="I23" s="52">
        <v>31971</v>
      </c>
      <c r="J23" s="83">
        <v>152838</v>
      </c>
      <c r="K23" s="247"/>
    </row>
    <row r="24" spans="1:11" x14ac:dyDescent="0.3">
      <c r="A24" s="3" t="s">
        <v>164</v>
      </c>
      <c r="B24" s="240">
        <v>0</v>
      </c>
      <c r="C24" s="25">
        <v>0</v>
      </c>
      <c r="D24" s="168" t="str">
        <f t="shared" si="3"/>
        <v>-</v>
      </c>
      <c r="E24" s="52">
        <v>0</v>
      </c>
      <c r="F24" s="8" t="str">
        <f t="shared" si="2"/>
        <v>-</v>
      </c>
      <c r="G24" s="52">
        <v>0</v>
      </c>
      <c r="H24" s="52">
        <v>236478</v>
      </c>
      <c r="I24" s="52">
        <v>0</v>
      </c>
      <c r="J24" s="83">
        <v>0</v>
      </c>
      <c r="K24" s="247"/>
    </row>
    <row r="25" spans="1:11" x14ac:dyDescent="0.3">
      <c r="A25" s="3" t="s">
        <v>44</v>
      </c>
      <c r="B25" s="271">
        <v>1573726.56</v>
      </c>
      <c r="C25" s="25">
        <v>1024272.7920474927</v>
      </c>
      <c r="D25" s="168">
        <f t="shared" si="3"/>
        <v>0.53643304031747707</v>
      </c>
      <c r="E25" s="52">
        <v>1084157</v>
      </c>
      <c r="F25" s="8">
        <f t="shared" si="2"/>
        <v>0.45156703318799774</v>
      </c>
      <c r="G25" s="52">
        <v>1016718.6399999999</v>
      </c>
      <c r="H25" s="52">
        <v>1324271</v>
      </c>
      <c r="I25" s="52">
        <v>982371</v>
      </c>
      <c r="J25" s="83">
        <v>521685</v>
      </c>
      <c r="K25" s="247"/>
    </row>
    <row r="26" spans="1:11" x14ac:dyDescent="0.3">
      <c r="A26" s="3" t="s">
        <v>315</v>
      </c>
      <c r="B26" s="240">
        <v>0</v>
      </c>
      <c r="C26" s="25">
        <v>0</v>
      </c>
      <c r="D26" s="168" t="str">
        <f t="shared" si="3"/>
        <v>-</v>
      </c>
      <c r="E26" s="52">
        <v>0</v>
      </c>
      <c r="F26" s="8" t="str">
        <f t="shared" si="2"/>
        <v>-</v>
      </c>
      <c r="G26" s="52">
        <v>0</v>
      </c>
      <c r="H26" s="52">
        <v>0</v>
      </c>
      <c r="I26" s="52">
        <v>51657</v>
      </c>
      <c r="J26" s="83">
        <v>65412</v>
      </c>
      <c r="K26" s="247"/>
    </row>
    <row r="27" spans="1:11" x14ac:dyDescent="0.3">
      <c r="A27" s="3" t="s">
        <v>45</v>
      </c>
      <c r="B27" s="240">
        <v>266382.83999999997</v>
      </c>
      <c r="C27" s="25">
        <v>562775.6717329768</v>
      </c>
      <c r="D27" s="168">
        <f t="shared" si="3"/>
        <v>-0.52666248137607474</v>
      </c>
      <c r="E27" s="52">
        <v>627531</v>
      </c>
      <c r="F27" s="8">
        <f t="shared" si="2"/>
        <v>-0.57550648493859269</v>
      </c>
      <c r="G27" s="52">
        <v>438196.78</v>
      </c>
      <c r="H27" s="52">
        <v>692543</v>
      </c>
      <c r="I27" s="52">
        <v>520174</v>
      </c>
      <c r="J27" s="83">
        <v>322975</v>
      </c>
      <c r="K27" s="247"/>
    </row>
    <row r="28" spans="1:11" x14ac:dyDescent="0.3">
      <c r="A28" s="3" t="s">
        <v>46</v>
      </c>
      <c r="B28" s="271">
        <v>976161.10000000009</v>
      </c>
      <c r="C28" s="25">
        <v>14780.18</v>
      </c>
      <c r="D28" s="168">
        <f t="shared" si="3"/>
        <v>65.045278203648408</v>
      </c>
      <c r="E28" s="52">
        <v>10000</v>
      </c>
      <c r="F28" s="8">
        <f t="shared" si="2"/>
        <v>96.616110000000006</v>
      </c>
      <c r="G28" s="52">
        <v>6367.4</v>
      </c>
      <c r="H28" s="52">
        <v>49438</v>
      </c>
      <c r="I28" s="52">
        <v>14337</v>
      </c>
      <c r="J28" s="83">
        <v>8877</v>
      </c>
      <c r="K28" s="247"/>
    </row>
    <row r="29" spans="1:11" x14ac:dyDescent="0.3">
      <c r="A29" s="3" t="s">
        <v>316</v>
      </c>
      <c r="B29" s="240">
        <v>0</v>
      </c>
      <c r="C29" s="25">
        <v>0</v>
      </c>
      <c r="D29" s="168" t="str">
        <f t="shared" si="3"/>
        <v>-</v>
      </c>
      <c r="E29" s="52">
        <v>0</v>
      </c>
      <c r="F29" s="8" t="str">
        <f t="shared" si="2"/>
        <v>-</v>
      </c>
      <c r="G29" s="52">
        <v>0</v>
      </c>
      <c r="H29" s="52">
        <v>0</v>
      </c>
      <c r="I29" s="52">
        <v>57079</v>
      </c>
      <c r="J29" s="83">
        <v>94235</v>
      </c>
      <c r="K29" s="247"/>
    </row>
    <row r="30" spans="1:11" x14ac:dyDescent="0.3">
      <c r="A30" s="3" t="s">
        <v>317</v>
      </c>
      <c r="B30" s="240">
        <v>0</v>
      </c>
      <c r="C30" s="25">
        <v>0</v>
      </c>
      <c r="D30" s="168" t="str">
        <f t="shared" si="3"/>
        <v>-</v>
      </c>
      <c r="E30" s="52">
        <v>0</v>
      </c>
      <c r="F30" s="8" t="str">
        <f t="shared" si="2"/>
        <v>-</v>
      </c>
      <c r="G30" s="52">
        <v>0</v>
      </c>
      <c r="H30" s="52">
        <v>0</v>
      </c>
      <c r="I30" s="52">
        <v>261</v>
      </c>
      <c r="J30" s="83">
        <v>0</v>
      </c>
      <c r="K30" s="247"/>
    </row>
    <row r="31" spans="1:11" x14ac:dyDescent="0.3">
      <c r="A31" s="3" t="s">
        <v>47</v>
      </c>
      <c r="B31" s="271">
        <v>522064.45</v>
      </c>
      <c r="C31" s="25">
        <v>169757.34080000001</v>
      </c>
      <c r="D31" s="168">
        <f t="shared" si="3"/>
        <v>2.0753571394304027</v>
      </c>
      <c r="E31" s="52">
        <v>216238</v>
      </c>
      <c r="F31" s="8">
        <f t="shared" si="2"/>
        <v>1.4143048400373663</v>
      </c>
      <c r="G31" s="52">
        <v>131959.88</v>
      </c>
      <c r="H31" s="52">
        <v>204927</v>
      </c>
      <c r="I31" s="52">
        <v>144778</v>
      </c>
      <c r="J31" s="83">
        <v>338820</v>
      </c>
      <c r="K31" s="247"/>
    </row>
    <row r="32" spans="1:11" x14ac:dyDescent="0.3">
      <c r="A32" s="3" t="s">
        <v>318</v>
      </c>
      <c r="B32" s="240">
        <v>0</v>
      </c>
      <c r="C32" s="25">
        <v>0</v>
      </c>
      <c r="D32" s="168" t="str">
        <f t="shared" si="3"/>
        <v>-</v>
      </c>
      <c r="E32" s="52">
        <v>0</v>
      </c>
      <c r="F32" s="8" t="str">
        <f t="shared" si="2"/>
        <v>-</v>
      </c>
      <c r="G32" s="52">
        <v>0</v>
      </c>
      <c r="H32" s="52">
        <v>0</v>
      </c>
      <c r="I32" s="52">
        <v>38562</v>
      </c>
      <c r="J32" s="83">
        <v>80909</v>
      </c>
      <c r="K32" s="247"/>
    </row>
    <row r="33" spans="1:11" x14ac:dyDescent="0.3">
      <c r="A33" s="3" t="s">
        <v>48</v>
      </c>
      <c r="B33" s="240">
        <v>357676.77</v>
      </c>
      <c r="C33" s="25">
        <v>380212.78688883339</v>
      </c>
      <c r="D33" s="168">
        <f t="shared" si="3"/>
        <v>-5.9272117261596646E-2</v>
      </c>
      <c r="E33" s="52">
        <v>453468</v>
      </c>
      <c r="F33" s="8">
        <f t="shared" si="2"/>
        <v>-0.2112414326920532</v>
      </c>
      <c r="G33" s="52">
        <v>364800.19000000006</v>
      </c>
      <c r="H33" s="52">
        <v>422799</v>
      </c>
      <c r="I33" s="52">
        <v>318839</v>
      </c>
      <c r="J33" s="83">
        <v>127117</v>
      </c>
      <c r="K33" s="247"/>
    </row>
    <row r="34" spans="1:11" x14ac:dyDescent="0.3">
      <c r="A34" s="3" t="s">
        <v>49</v>
      </c>
      <c r="B34" s="240">
        <v>200791.53000000006</v>
      </c>
      <c r="C34" s="25">
        <v>2576</v>
      </c>
      <c r="D34" s="168">
        <f t="shared" si="3"/>
        <v>76.947022515527976</v>
      </c>
      <c r="E34" s="52">
        <v>7632</v>
      </c>
      <c r="F34" s="8">
        <f t="shared" si="2"/>
        <v>25.309162735849064</v>
      </c>
      <c r="G34" s="52">
        <v>602.79</v>
      </c>
      <c r="H34" s="52">
        <v>6862</v>
      </c>
      <c r="I34" s="52">
        <v>4767</v>
      </c>
      <c r="J34" s="83">
        <v>23256</v>
      </c>
      <c r="K34" s="247"/>
    </row>
    <row r="35" spans="1:11" x14ac:dyDescent="0.3">
      <c r="A35" s="3" t="s">
        <v>319</v>
      </c>
      <c r="B35" s="240">
        <v>0</v>
      </c>
      <c r="C35" s="25">
        <v>0</v>
      </c>
      <c r="D35" s="168" t="str">
        <f t="shared" si="3"/>
        <v>-</v>
      </c>
      <c r="E35" s="52">
        <v>0</v>
      </c>
      <c r="F35" s="8" t="str">
        <f t="shared" si="2"/>
        <v>-</v>
      </c>
      <c r="G35" s="52">
        <v>0</v>
      </c>
      <c r="H35" s="52">
        <v>0</v>
      </c>
      <c r="I35" s="52">
        <v>50248</v>
      </c>
      <c r="J35" s="83">
        <v>42419</v>
      </c>
      <c r="K35" s="247"/>
    </row>
    <row r="36" spans="1:11" x14ac:dyDescent="0.3">
      <c r="A36" s="3" t="s">
        <v>50</v>
      </c>
      <c r="B36" s="240">
        <v>28194.660000000003</v>
      </c>
      <c r="C36" s="25">
        <v>21566.841647464233</v>
      </c>
      <c r="D36" s="168">
        <f t="shared" si="3"/>
        <v>0.30731520455685502</v>
      </c>
      <c r="E36" s="52">
        <v>24884</v>
      </c>
      <c r="F36" s="8">
        <f t="shared" si="2"/>
        <v>0.13304372287413613</v>
      </c>
      <c r="G36" s="52">
        <v>22933.1</v>
      </c>
      <c r="H36" s="52">
        <v>56312</v>
      </c>
      <c r="I36" s="52">
        <v>92209</v>
      </c>
      <c r="J36" s="83">
        <v>151578</v>
      </c>
      <c r="K36" s="247"/>
    </row>
    <row r="37" spans="1:11" x14ac:dyDescent="0.3">
      <c r="A37" s="3" t="s">
        <v>320</v>
      </c>
      <c r="B37" s="240">
        <v>0</v>
      </c>
      <c r="C37" s="25">
        <v>0</v>
      </c>
      <c r="D37" s="168" t="str">
        <f t="shared" si="3"/>
        <v>-</v>
      </c>
      <c r="E37" s="52">
        <v>0</v>
      </c>
      <c r="F37" s="8" t="str">
        <f t="shared" si="2"/>
        <v>-</v>
      </c>
      <c r="G37" s="52">
        <v>0</v>
      </c>
      <c r="H37" s="52">
        <v>0</v>
      </c>
      <c r="I37" s="52">
        <v>0</v>
      </c>
      <c r="J37" s="83">
        <v>2959</v>
      </c>
      <c r="K37" s="247"/>
    </row>
    <row r="38" spans="1:11" x14ac:dyDescent="0.3">
      <c r="A38" s="3" t="s">
        <v>51</v>
      </c>
      <c r="B38" s="271">
        <v>254552.58000000002</v>
      </c>
      <c r="C38" s="25">
        <v>91619.157999999996</v>
      </c>
      <c r="D38" s="168">
        <f t="shared" si="3"/>
        <v>1.7783772035975272</v>
      </c>
      <c r="E38" s="52">
        <v>89810</v>
      </c>
      <c r="F38" s="8">
        <f t="shared" si="2"/>
        <v>1.8343456185280038</v>
      </c>
      <c r="G38" s="52">
        <v>42417.93</v>
      </c>
      <c r="H38" s="52">
        <v>113572</v>
      </c>
      <c r="I38" s="52">
        <v>57845</v>
      </c>
      <c r="J38" s="83">
        <v>66167</v>
      </c>
      <c r="K38" s="247"/>
    </row>
    <row r="39" spans="1:11" x14ac:dyDescent="0.3">
      <c r="A39" s="3" t="s">
        <v>321</v>
      </c>
      <c r="B39" s="240">
        <v>0</v>
      </c>
      <c r="C39" s="25">
        <v>0</v>
      </c>
      <c r="D39" s="168" t="str">
        <f t="shared" si="3"/>
        <v>-</v>
      </c>
      <c r="E39" s="52">
        <v>0</v>
      </c>
      <c r="F39" s="8" t="str">
        <f t="shared" si="2"/>
        <v>-</v>
      </c>
      <c r="G39" s="52">
        <v>0</v>
      </c>
      <c r="H39" s="52">
        <v>0</v>
      </c>
      <c r="I39" s="52">
        <v>88224</v>
      </c>
      <c r="J39" s="83">
        <v>100349</v>
      </c>
      <c r="K39" s="247"/>
    </row>
    <row r="40" spans="1:11" x14ac:dyDescent="0.3">
      <c r="A40" s="3" t="s">
        <v>52</v>
      </c>
      <c r="B40" s="240">
        <v>333275.21000000002</v>
      </c>
      <c r="C40" s="25">
        <v>204023.67795719439</v>
      </c>
      <c r="D40" s="168">
        <f t="shared" si="3"/>
        <v>0.63351241060326102</v>
      </c>
      <c r="E40" s="52">
        <v>214884</v>
      </c>
      <c r="F40" s="8">
        <f t="shared" si="2"/>
        <v>0.55095404962677552</v>
      </c>
      <c r="G40" s="52">
        <v>235401.32000000007</v>
      </c>
      <c r="H40" s="52">
        <v>329750</v>
      </c>
      <c r="I40" s="52">
        <v>167514</v>
      </c>
      <c r="J40" s="83">
        <v>61559</v>
      </c>
      <c r="K40" s="247"/>
    </row>
    <row r="41" spans="1:11" x14ac:dyDescent="0.3">
      <c r="A41" s="3" t="s">
        <v>53</v>
      </c>
      <c r="B41" s="240">
        <v>112785.03</v>
      </c>
      <c r="C41" s="25">
        <v>10305.459999999999</v>
      </c>
      <c r="D41" s="168">
        <f t="shared" si="3"/>
        <v>9.9442014233231717</v>
      </c>
      <c r="E41" s="52">
        <v>28481</v>
      </c>
      <c r="F41" s="8">
        <f t="shared" si="2"/>
        <v>2.9600094800042132</v>
      </c>
      <c r="G41" s="52">
        <v>1850.7199999999998</v>
      </c>
      <c r="H41" s="52">
        <v>80860</v>
      </c>
      <c r="I41" s="52">
        <v>20855</v>
      </c>
      <c r="J41" s="83">
        <v>21986</v>
      </c>
      <c r="K41" s="247"/>
    </row>
    <row r="42" spans="1:11" x14ac:dyDescent="0.3">
      <c r="A42" s="3" t="s">
        <v>322</v>
      </c>
      <c r="B42" s="240">
        <v>0</v>
      </c>
      <c r="C42" s="25">
        <v>0</v>
      </c>
      <c r="D42" s="168" t="str">
        <f t="shared" si="3"/>
        <v>-</v>
      </c>
      <c r="E42" s="52">
        <v>0</v>
      </c>
      <c r="F42" s="8" t="str">
        <f t="shared" si="2"/>
        <v>-</v>
      </c>
      <c r="G42" s="52">
        <v>0</v>
      </c>
      <c r="H42" s="52">
        <v>0</v>
      </c>
      <c r="I42" s="52">
        <v>6666</v>
      </c>
      <c r="J42" s="83">
        <v>19821</v>
      </c>
      <c r="K42" s="247"/>
    </row>
    <row r="43" spans="1:11" x14ac:dyDescent="0.3">
      <c r="A43" s="3" t="s">
        <v>54</v>
      </c>
      <c r="B43" s="240">
        <v>347259.13000000006</v>
      </c>
      <c r="C43" s="25">
        <v>209313.52043778944</v>
      </c>
      <c r="D43" s="168">
        <f t="shared" si="3"/>
        <v>0.65903821823688524</v>
      </c>
      <c r="E43" s="52">
        <v>349209</v>
      </c>
      <c r="F43" s="8">
        <f t="shared" si="2"/>
        <v>-5.5836762511846105E-3</v>
      </c>
      <c r="G43" s="52">
        <v>136254.63</v>
      </c>
      <c r="H43" s="52">
        <v>595870</v>
      </c>
      <c r="I43" s="52">
        <v>304656</v>
      </c>
      <c r="J43" s="83">
        <v>213171</v>
      </c>
      <c r="K43" s="247"/>
    </row>
    <row r="44" spans="1:11" x14ac:dyDescent="0.3">
      <c r="A44" s="3" t="s">
        <v>55</v>
      </c>
      <c r="B44" s="240">
        <v>252401.31999999995</v>
      </c>
      <c r="C44" s="25">
        <v>35231.370108652744</v>
      </c>
      <c r="D44" s="168">
        <f t="shared" si="3"/>
        <v>6.1641074196547008</v>
      </c>
      <c r="E44" s="52">
        <v>65614</v>
      </c>
      <c r="F44" s="8">
        <f t="shared" si="2"/>
        <v>2.846760142652482</v>
      </c>
      <c r="G44" s="52">
        <v>45937.419999999991</v>
      </c>
      <c r="H44" s="52">
        <v>50747</v>
      </c>
      <c r="I44" s="52">
        <v>59598</v>
      </c>
      <c r="J44" s="83">
        <v>2044</v>
      </c>
      <c r="K44" s="247"/>
    </row>
    <row r="45" spans="1:11" x14ac:dyDescent="0.3">
      <c r="A45" s="3" t="s">
        <v>323</v>
      </c>
      <c r="B45" s="240">
        <v>0</v>
      </c>
      <c r="C45" s="25">
        <v>0</v>
      </c>
      <c r="D45" s="168" t="str">
        <f t="shared" si="3"/>
        <v>-</v>
      </c>
      <c r="E45" s="52">
        <v>0</v>
      </c>
      <c r="F45" s="8" t="str">
        <f t="shared" si="2"/>
        <v>-</v>
      </c>
      <c r="G45" s="52">
        <v>83.02</v>
      </c>
      <c r="H45" s="52">
        <v>0</v>
      </c>
      <c r="I45" s="52">
        <v>97</v>
      </c>
      <c r="J45" s="83">
        <v>161</v>
      </c>
      <c r="K45" s="247"/>
    </row>
    <row r="46" spans="1:11" x14ac:dyDescent="0.3">
      <c r="A46" s="3" t="s">
        <v>324</v>
      </c>
      <c r="B46" s="240">
        <v>0</v>
      </c>
      <c r="C46" s="25">
        <v>0</v>
      </c>
      <c r="D46" s="168" t="str">
        <f t="shared" si="3"/>
        <v>-</v>
      </c>
      <c r="E46" s="52">
        <v>0</v>
      </c>
      <c r="F46" s="8" t="str">
        <f t="shared" si="2"/>
        <v>-</v>
      </c>
      <c r="G46" s="52">
        <v>0</v>
      </c>
      <c r="H46" s="52">
        <v>0</v>
      </c>
      <c r="I46" s="52">
        <v>51614</v>
      </c>
      <c r="J46" s="83">
        <v>63742</v>
      </c>
      <c r="K46" s="247"/>
    </row>
    <row r="47" spans="1:11" x14ac:dyDescent="0.3">
      <c r="A47" s="3" t="s">
        <v>165</v>
      </c>
      <c r="B47" s="240">
        <v>16159.17</v>
      </c>
      <c r="C47" s="25">
        <v>230152.78509091327</v>
      </c>
      <c r="D47" s="168">
        <f t="shared" si="3"/>
        <v>-0.92978937885276114</v>
      </c>
      <c r="E47" s="52">
        <v>184807</v>
      </c>
      <c r="F47" s="8">
        <f t="shared" si="2"/>
        <v>-0.91256191594474234</v>
      </c>
      <c r="G47" s="52">
        <v>150325.87000000002</v>
      </c>
      <c r="H47" s="52">
        <v>119690</v>
      </c>
      <c r="I47" s="52">
        <v>51966</v>
      </c>
      <c r="J47" s="83">
        <v>5085</v>
      </c>
      <c r="K47" s="247"/>
    </row>
    <row r="48" spans="1:11" x14ac:dyDescent="0.3">
      <c r="A48" s="3" t="s">
        <v>56</v>
      </c>
      <c r="B48" s="256" t="s">
        <v>469</v>
      </c>
      <c r="C48" s="25">
        <v>0</v>
      </c>
      <c r="D48" s="168" t="str">
        <f t="shared" si="3"/>
        <v>-</v>
      </c>
      <c r="E48" s="52">
        <v>34000</v>
      </c>
      <c r="F48" s="8" t="str">
        <f t="shared" si="2"/>
        <v>-</v>
      </c>
      <c r="G48" s="52">
        <v>0</v>
      </c>
      <c r="H48" s="52">
        <v>0</v>
      </c>
      <c r="I48" s="52">
        <v>0</v>
      </c>
      <c r="J48" s="83">
        <v>0</v>
      </c>
      <c r="K48" s="247"/>
    </row>
    <row r="49" spans="1:11" x14ac:dyDescent="0.3">
      <c r="A49" s="16" t="s">
        <v>2</v>
      </c>
      <c r="B49" s="275">
        <f>(SUM(B11:B48))</f>
        <v>14835561.57</v>
      </c>
      <c r="C49" s="76">
        <v>9923350.4392514005</v>
      </c>
      <c r="D49" s="77">
        <f t="shared" si="3"/>
        <v>0.49501538425152791</v>
      </c>
      <c r="E49" s="76">
        <v>10991446</v>
      </c>
      <c r="F49" s="77">
        <f t="shared" si="2"/>
        <v>0.34973702004267682</v>
      </c>
      <c r="G49" s="76">
        <v>8273025.8899999987</v>
      </c>
      <c r="H49" s="76">
        <v>12733459</v>
      </c>
      <c r="I49" s="76">
        <v>11135308</v>
      </c>
      <c r="J49" s="71">
        <v>9789035</v>
      </c>
    </row>
    <row r="50" spans="1:11" x14ac:dyDescent="0.3">
      <c r="A50" s="6"/>
      <c r="B50" s="72"/>
      <c r="C50" s="72"/>
      <c r="E50" s="72"/>
    </row>
    <row r="51" spans="1:11" x14ac:dyDescent="0.3">
      <c r="A51" s="266" t="s">
        <v>9</v>
      </c>
      <c r="B51" s="45"/>
      <c r="C51" s="45"/>
      <c r="D51" s="170"/>
      <c r="E51" s="45"/>
      <c r="F51" s="170"/>
      <c r="G51" s="45"/>
      <c r="H51" s="75"/>
      <c r="I51" s="45"/>
      <c r="J51" s="45"/>
    </row>
    <row r="52" spans="1:11" ht="43.2" x14ac:dyDescent="0.3">
      <c r="A52" s="267"/>
      <c r="B52" s="22" t="s">
        <v>398</v>
      </c>
      <c r="C52" s="22" t="s">
        <v>407</v>
      </c>
      <c r="D52" s="171" t="s">
        <v>409</v>
      </c>
      <c r="E52" s="22" t="s">
        <v>95</v>
      </c>
      <c r="F52" s="171" t="s">
        <v>397</v>
      </c>
      <c r="G52" s="47" t="s">
        <v>414</v>
      </c>
      <c r="H52" s="47" t="s">
        <v>88</v>
      </c>
      <c r="I52" s="50" t="s">
        <v>89</v>
      </c>
      <c r="J52" s="51" t="s">
        <v>90</v>
      </c>
    </row>
    <row r="53" spans="1:11" x14ac:dyDescent="0.3">
      <c r="A53" s="2" t="s">
        <v>10</v>
      </c>
      <c r="B53" s="277">
        <f>(SUM(B54:B59))</f>
        <v>5750217.4299999997</v>
      </c>
      <c r="C53" s="94">
        <v>4562155.7292513987</v>
      </c>
      <c r="D53" s="172">
        <f>IFERROR(B53/C53-1,"-")</f>
        <v>0.26041673525764297</v>
      </c>
      <c r="E53" s="79">
        <v>4582292</v>
      </c>
      <c r="F53" s="211">
        <f t="shared" ref="F53:F75" si="4">IFERROR(B53/E53-1,"-")</f>
        <v>0.25487800210025902</v>
      </c>
      <c r="G53" s="79">
        <v>3829206.3199999994</v>
      </c>
      <c r="H53" s="79">
        <v>5203102</v>
      </c>
      <c r="I53" s="64">
        <v>4613029</v>
      </c>
      <c r="J53" s="67">
        <v>4171550</v>
      </c>
      <c r="K53" s="247"/>
    </row>
    <row r="54" spans="1:11" x14ac:dyDescent="0.3">
      <c r="A54" s="3" t="s">
        <v>11</v>
      </c>
      <c r="B54" s="271">
        <v>3804497.34</v>
      </c>
      <c r="C54" s="25">
        <v>2977512.2418987863</v>
      </c>
      <c r="D54" s="168">
        <f t="shared" ref="D54:D74" si="5">IFERROR(B54/C54-1,"-")</f>
        <v>0.27774364332213053</v>
      </c>
      <c r="E54" s="52">
        <v>2903843</v>
      </c>
      <c r="F54" s="8">
        <f t="shared" si="4"/>
        <v>0.3101594473254925</v>
      </c>
      <c r="G54" s="52">
        <v>2568485.5399999996</v>
      </c>
      <c r="H54" s="52">
        <v>3555336</v>
      </c>
      <c r="I54" s="82">
        <v>3102722</v>
      </c>
      <c r="J54" s="83">
        <v>2789601</v>
      </c>
    </row>
    <row r="55" spans="1:11" x14ac:dyDescent="0.3">
      <c r="A55" s="3" t="s">
        <v>12</v>
      </c>
      <c r="B55" s="240">
        <v>10350.61</v>
      </c>
      <c r="C55" s="25">
        <v>25842.190000000002</v>
      </c>
      <c r="D55" s="168">
        <f t="shared" si="5"/>
        <v>-0.59946854349418532</v>
      </c>
      <c r="E55" s="52">
        <v>4296</v>
      </c>
      <c r="F55" s="8">
        <f t="shared" si="4"/>
        <v>1.4093598696461824</v>
      </c>
      <c r="G55" s="52">
        <v>18877.670000000002</v>
      </c>
      <c r="H55" s="52">
        <v>51444</v>
      </c>
      <c r="I55" s="82">
        <v>51559</v>
      </c>
      <c r="J55" s="83">
        <v>44745</v>
      </c>
    </row>
    <row r="56" spans="1:11" x14ac:dyDescent="0.3">
      <c r="A56" s="3" t="s">
        <v>13</v>
      </c>
      <c r="B56" s="240">
        <v>1471377.5</v>
      </c>
      <c r="C56" s="25">
        <v>1204564.5726806121</v>
      </c>
      <c r="D56" s="168">
        <f t="shared" si="5"/>
        <v>0.2215015561396001</v>
      </c>
      <c r="E56" s="52">
        <v>1276041</v>
      </c>
      <c r="F56" s="8">
        <f t="shared" si="4"/>
        <v>0.15308011262960997</v>
      </c>
      <c r="G56" s="52">
        <v>966980.08</v>
      </c>
      <c r="H56" s="52">
        <v>1318139</v>
      </c>
      <c r="I56" s="82">
        <v>1166975</v>
      </c>
      <c r="J56" s="83">
        <v>1073895</v>
      </c>
    </row>
    <row r="57" spans="1:11" x14ac:dyDescent="0.3">
      <c r="A57" s="3" t="s">
        <v>14</v>
      </c>
      <c r="B57" s="240">
        <v>222220.32</v>
      </c>
      <c r="C57" s="25">
        <v>171666.49999999997</v>
      </c>
      <c r="D57" s="168">
        <f t="shared" si="5"/>
        <v>0.29448855775588156</v>
      </c>
      <c r="E57" s="52">
        <v>182388</v>
      </c>
      <c r="F57" s="8">
        <f t="shared" si="4"/>
        <v>0.21839331534969419</v>
      </c>
      <c r="G57" s="52">
        <v>162046.83000000002</v>
      </c>
      <c r="H57" s="52">
        <v>119760</v>
      </c>
      <c r="I57" s="82">
        <v>134848</v>
      </c>
      <c r="J57" s="83">
        <v>121883</v>
      </c>
    </row>
    <row r="58" spans="1:11" x14ac:dyDescent="0.3">
      <c r="A58" s="3" t="s">
        <v>15</v>
      </c>
      <c r="B58" s="240">
        <v>126703.2</v>
      </c>
      <c r="C58" s="25">
        <v>94248.88</v>
      </c>
      <c r="D58" s="168">
        <f t="shared" si="5"/>
        <v>0.3443470097469592</v>
      </c>
      <c r="E58" s="52">
        <v>121236</v>
      </c>
      <c r="F58" s="8">
        <f t="shared" si="4"/>
        <v>4.5095516183311757E-2</v>
      </c>
      <c r="G58" s="52">
        <v>82172.11</v>
      </c>
      <c r="H58" s="52">
        <v>94023</v>
      </c>
      <c r="I58" s="82">
        <v>90638</v>
      </c>
      <c r="J58" s="83">
        <v>82323</v>
      </c>
    </row>
    <row r="59" spans="1:11" x14ac:dyDescent="0.3">
      <c r="A59" s="3" t="s">
        <v>412</v>
      </c>
      <c r="B59" s="240">
        <v>115068.45999999999</v>
      </c>
      <c r="C59" s="25">
        <v>88321.344671999992</v>
      </c>
      <c r="D59" s="168">
        <f t="shared" si="5"/>
        <v>0.30283863348470375</v>
      </c>
      <c r="E59" s="52">
        <v>94488</v>
      </c>
      <c r="F59" s="8">
        <f t="shared" si="4"/>
        <v>0.21781030395394119</v>
      </c>
      <c r="G59" s="52">
        <v>30644.09</v>
      </c>
      <c r="H59" s="52">
        <v>64400</v>
      </c>
      <c r="I59" s="84">
        <v>66287</v>
      </c>
      <c r="J59" s="85">
        <v>59103</v>
      </c>
    </row>
    <row r="60" spans="1:11" x14ac:dyDescent="0.3">
      <c r="A60" s="2" t="s">
        <v>16</v>
      </c>
      <c r="B60" s="277">
        <f>(SUM(B61:B62))</f>
        <v>1501487.6</v>
      </c>
      <c r="C60" s="94">
        <v>992779.44</v>
      </c>
      <c r="D60" s="172">
        <f t="shared" si="5"/>
        <v>0.51240803294637138</v>
      </c>
      <c r="E60" s="79">
        <v>1341013</v>
      </c>
      <c r="F60" s="211">
        <f t="shared" si="4"/>
        <v>0.11966669972625188</v>
      </c>
      <c r="G60" s="79">
        <v>858964.85</v>
      </c>
      <c r="H60" s="79">
        <v>1301186</v>
      </c>
      <c r="I60" s="64">
        <v>1276868</v>
      </c>
      <c r="J60" s="67">
        <v>1266274</v>
      </c>
      <c r="K60" s="247"/>
    </row>
    <row r="61" spans="1:11" s="6" customFormat="1" x14ac:dyDescent="0.3">
      <c r="A61" s="3" t="s">
        <v>17</v>
      </c>
      <c r="B61" s="271">
        <v>1447214.76</v>
      </c>
      <c r="C61" s="25">
        <v>975529.44</v>
      </c>
      <c r="D61" s="168">
        <f t="shared" si="5"/>
        <v>0.48351725807475376</v>
      </c>
      <c r="E61" s="52">
        <v>1301613</v>
      </c>
      <c r="F61" s="8">
        <f t="shared" si="4"/>
        <v>0.11186255822583213</v>
      </c>
      <c r="G61" s="52">
        <v>853746.35</v>
      </c>
      <c r="H61" s="52">
        <v>1266482</v>
      </c>
      <c r="I61" s="82">
        <v>1180574</v>
      </c>
      <c r="J61" s="83">
        <v>1199924</v>
      </c>
    </row>
    <row r="62" spans="1:11" x14ac:dyDescent="0.3">
      <c r="A62" s="3" t="s">
        <v>18</v>
      </c>
      <c r="B62" s="240">
        <v>54272.84</v>
      </c>
      <c r="C62" s="25">
        <v>17250</v>
      </c>
      <c r="D62" s="168">
        <f t="shared" si="5"/>
        <v>2.1462515942028983</v>
      </c>
      <c r="E62" s="52">
        <v>39400</v>
      </c>
      <c r="F62" s="8">
        <f t="shared" si="4"/>
        <v>0.37748324873096428</v>
      </c>
      <c r="G62" s="52">
        <v>5218.5</v>
      </c>
      <c r="H62" s="52">
        <v>34704</v>
      </c>
      <c r="I62" s="84">
        <v>96294</v>
      </c>
      <c r="J62" s="85">
        <v>66350</v>
      </c>
    </row>
    <row r="63" spans="1:11" x14ac:dyDescent="0.3">
      <c r="A63" s="2" t="s">
        <v>19</v>
      </c>
      <c r="B63" s="242">
        <f>(SUM(B64:B65))</f>
        <v>293365.57</v>
      </c>
      <c r="C63" s="94">
        <v>228057.57</v>
      </c>
      <c r="D63" s="172">
        <f t="shared" si="5"/>
        <v>0.28636628900325478</v>
      </c>
      <c r="E63" s="79">
        <v>282386</v>
      </c>
      <c r="F63" s="211">
        <f t="shared" si="4"/>
        <v>3.8881424716522783E-2</v>
      </c>
      <c r="G63" s="79">
        <v>54955.65</v>
      </c>
      <c r="H63" s="79">
        <v>336306</v>
      </c>
      <c r="I63" s="64">
        <v>277812</v>
      </c>
      <c r="J63" s="67">
        <v>262384</v>
      </c>
    </row>
    <row r="64" spans="1:11" x14ac:dyDescent="0.3">
      <c r="A64" s="3" t="s">
        <v>20</v>
      </c>
      <c r="B64" s="240">
        <v>216966.64</v>
      </c>
      <c r="C64" s="25">
        <v>136144.32000000001</v>
      </c>
      <c r="D64" s="168">
        <f t="shared" si="5"/>
        <v>0.59365179538889312</v>
      </c>
      <c r="E64" s="52">
        <v>220586</v>
      </c>
      <c r="F64" s="8">
        <f t="shared" si="4"/>
        <v>-1.640793160037346E-2</v>
      </c>
      <c r="G64" s="52">
        <v>22830.25</v>
      </c>
      <c r="H64" s="52">
        <v>165043</v>
      </c>
      <c r="I64" s="82">
        <v>164782</v>
      </c>
      <c r="J64" s="83">
        <v>134288</v>
      </c>
    </row>
    <row r="65" spans="1:11" x14ac:dyDescent="0.3">
      <c r="A65" s="11" t="s">
        <v>419</v>
      </c>
      <c r="B65" s="243">
        <v>76398.929999999993</v>
      </c>
      <c r="C65" s="126">
        <v>91913.25</v>
      </c>
      <c r="D65" s="173">
        <f t="shared" si="5"/>
        <v>-0.16879307390392584</v>
      </c>
      <c r="E65" s="88">
        <v>61800</v>
      </c>
      <c r="F65" s="212">
        <f t="shared" si="4"/>
        <v>0.23622864077669892</v>
      </c>
      <c r="G65" s="88">
        <v>32125.4</v>
      </c>
      <c r="H65" s="88">
        <v>171263</v>
      </c>
      <c r="I65" s="84">
        <v>113030</v>
      </c>
      <c r="J65" s="85">
        <v>128096</v>
      </c>
    </row>
    <row r="66" spans="1:11" s="1" customFormat="1" x14ac:dyDescent="0.3">
      <c r="A66" s="5" t="s">
        <v>94</v>
      </c>
      <c r="B66" s="244">
        <v>612.60000000000014</v>
      </c>
      <c r="C66" s="91">
        <v>364.93</v>
      </c>
      <c r="D66" s="167">
        <f t="shared" si="5"/>
        <v>0.67867810264982364</v>
      </c>
      <c r="E66" s="91">
        <v>700</v>
      </c>
      <c r="F66" s="65">
        <f t="shared" si="4"/>
        <v>-0.12485714285714267</v>
      </c>
      <c r="G66" s="90">
        <v>20.060000000000002</v>
      </c>
      <c r="H66" s="90">
        <v>862</v>
      </c>
      <c r="I66" s="64">
        <v>2550</v>
      </c>
      <c r="J66" s="67">
        <v>355</v>
      </c>
    </row>
    <row r="67" spans="1:11" x14ac:dyDescent="0.3">
      <c r="A67" s="3" t="s">
        <v>94</v>
      </c>
      <c r="B67" s="240">
        <v>612.60000000000014</v>
      </c>
      <c r="C67" s="25">
        <v>364.93</v>
      </c>
      <c r="D67" s="168">
        <f t="shared" si="5"/>
        <v>0.67867810264982364</v>
      </c>
      <c r="E67" s="52">
        <v>700</v>
      </c>
      <c r="F67" s="8">
        <f t="shared" si="4"/>
        <v>-0.12485714285714267</v>
      </c>
      <c r="G67" s="52">
        <v>20.060000000000002</v>
      </c>
      <c r="H67" s="52">
        <v>862</v>
      </c>
      <c r="I67" s="88">
        <v>2550</v>
      </c>
      <c r="J67" s="85">
        <v>355</v>
      </c>
    </row>
    <row r="68" spans="1:11" x14ac:dyDescent="0.3">
      <c r="A68" s="2" t="s">
        <v>22</v>
      </c>
      <c r="B68" s="242">
        <v>7966.6800000000012</v>
      </c>
      <c r="C68" s="94">
        <v>4821.32</v>
      </c>
      <c r="D68" s="172">
        <f t="shared" si="5"/>
        <v>0.6523856537213879</v>
      </c>
      <c r="E68" s="79">
        <v>6600</v>
      </c>
      <c r="F68" s="211">
        <f t="shared" si="4"/>
        <v>0.20707272727272752</v>
      </c>
      <c r="G68" s="79">
        <v>1428.42</v>
      </c>
      <c r="H68" s="79">
        <v>2894</v>
      </c>
      <c r="I68" s="64">
        <v>4482</v>
      </c>
      <c r="J68" s="67">
        <v>3085</v>
      </c>
    </row>
    <row r="69" spans="1:11" x14ac:dyDescent="0.3">
      <c r="A69" s="3" t="s">
        <v>416</v>
      </c>
      <c r="B69" s="240">
        <v>7966.6800000000012</v>
      </c>
      <c r="C69" s="25">
        <v>4821.32</v>
      </c>
      <c r="D69" s="168">
        <f t="shared" si="5"/>
        <v>0.6523856537213879</v>
      </c>
      <c r="E69" s="52">
        <v>6600</v>
      </c>
      <c r="F69" s="8">
        <f t="shared" si="4"/>
        <v>0.20707272727272752</v>
      </c>
      <c r="G69" s="52">
        <v>1428.42</v>
      </c>
      <c r="H69" s="52">
        <v>2894</v>
      </c>
      <c r="I69" s="84">
        <v>4482</v>
      </c>
      <c r="J69" s="85">
        <v>3085</v>
      </c>
    </row>
    <row r="70" spans="1:11" x14ac:dyDescent="0.3">
      <c r="A70" s="2" t="s">
        <v>23</v>
      </c>
      <c r="B70" s="277">
        <f>SUM(B71:B74)</f>
        <v>7281912.4399999985</v>
      </c>
      <c r="C70" s="94">
        <v>4135171.4499999997</v>
      </c>
      <c r="D70" s="172">
        <f t="shared" si="5"/>
        <v>0.76096989642352053</v>
      </c>
      <c r="E70" s="79">
        <v>4778455</v>
      </c>
      <c r="F70" s="211">
        <f t="shared" si="4"/>
        <v>0.52390520366938653</v>
      </c>
      <c r="G70" s="79">
        <v>3528450.59</v>
      </c>
      <c r="H70" s="79">
        <v>5889109</v>
      </c>
      <c r="I70" s="64">
        <v>4960567</v>
      </c>
      <c r="J70" s="67">
        <v>4085387</v>
      </c>
      <c r="K70" s="247"/>
    </row>
    <row r="71" spans="1:11" x14ac:dyDescent="0.3">
      <c r="A71" s="3" t="s">
        <v>420</v>
      </c>
      <c r="B71" s="240">
        <v>4104915.4499999993</v>
      </c>
      <c r="C71" s="25">
        <v>3376231.6399999997</v>
      </c>
      <c r="D71" s="168">
        <f t="shared" si="5"/>
        <v>0.21582755204556991</v>
      </c>
      <c r="E71" s="52">
        <v>3743029</v>
      </c>
      <c r="F71" s="8">
        <f t="shared" si="4"/>
        <v>9.6682780176161831E-2</v>
      </c>
      <c r="G71" s="52">
        <v>3345974.81</v>
      </c>
      <c r="H71" s="52">
        <v>3732805</v>
      </c>
      <c r="I71" s="82">
        <v>3444416</v>
      </c>
      <c r="J71" s="83">
        <v>2159521</v>
      </c>
    </row>
    <row r="72" spans="1:11" x14ac:dyDescent="0.3">
      <c r="A72" s="3" t="s">
        <v>24</v>
      </c>
      <c r="B72" s="271">
        <v>3162697.7299999995</v>
      </c>
      <c r="C72" s="25">
        <v>757319.81</v>
      </c>
      <c r="D72" s="168">
        <f t="shared" si="5"/>
        <v>3.1761719266263473</v>
      </c>
      <c r="E72" s="52">
        <v>1021426</v>
      </c>
      <c r="F72" s="8">
        <f t="shared" si="4"/>
        <v>2.0963552229921691</v>
      </c>
      <c r="G72" s="52">
        <v>182475.78</v>
      </c>
      <c r="H72" s="52">
        <v>1588863</v>
      </c>
      <c r="I72" s="82">
        <v>940296</v>
      </c>
      <c r="J72" s="83">
        <v>1214100</v>
      </c>
    </row>
    <row r="73" spans="1:11" x14ac:dyDescent="0.3">
      <c r="A73" s="3" t="s">
        <v>23</v>
      </c>
      <c r="B73" s="240">
        <v>14299.26</v>
      </c>
      <c r="C73" s="25">
        <v>1620</v>
      </c>
      <c r="D73" s="168">
        <f t="shared" si="5"/>
        <v>7.8267037037037035</v>
      </c>
      <c r="E73" s="52">
        <v>14000</v>
      </c>
      <c r="F73" s="8">
        <f t="shared" si="4"/>
        <v>2.1375714285714276E-2</v>
      </c>
      <c r="G73" s="52">
        <v>0</v>
      </c>
      <c r="H73" s="52">
        <v>15038</v>
      </c>
      <c r="I73" s="82">
        <v>13268</v>
      </c>
      <c r="J73" s="83">
        <v>3762</v>
      </c>
    </row>
    <row r="74" spans="1:11" x14ac:dyDescent="0.3">
      <c r="A74" s="11" t="s">
        <v>34</v>
      </c>
      <c r="B74" s="243">
        <v>0</v>
      </c>
      <c r="C74" s="126">
        <v>0</v>
      </c>
      <c r="D74" s="173" t="str">
        <f t="shared" si="5"/>
        <v>-</v>
      </c>
      <c r="E74" s="88">
        <v>0</v>
      </c>
      <c r="F74" s="212" t="str">
        <f t="shared" si="4"/>
        <v>-</v>
      </c>
      <c r="G74" s="88">
        <v>0</v>
      </c>
      <c r="H74" s="88">
        <v>552403</v>
      </c>
      <c r="I74" s="84">
        <v>562587</v>
      </c>
      <c r="J74" s="85">
        <v>708004</v>
      </c>
    </row>
    <row r="75" spans="1:11" x14ac:dyDescent="0.3">
      <c r="A75" s="17" t="s">
        <v>2</v>
      </c>
      <c r="B75" s="275">
        <v>14835562.319999998</v>
      </c>
      <c r="C75" s="76">
        <v>9923350.4392513987</v>
      </c>
      <c r="D75" s="77">
        <f>IFERROR(B75/C75-1,"-")</f>
        <v>0.49501545983084005</v>
      </c>
      <c r="E75" s="71">
        <v>10991446</v>
      </c>
      <c r="F75" s="19">
        <f t="shared" si="4"/>
        <v>0.34973708827755678</v>
      </c>
      <c r="G75" s="26">
        <v>8273025.8899999987</v>
      </c>
      <c r="H75" s="26">
        <v>12733459</v>
      </c>
      <c r="I75" s="26">
        <v>11135308</v>
      </c>
      <c r="J75" s="26">
        <v>9789035</v>
      </c>
      <c r="K75" s="247"/>
    </row>
    <row r="76" spans="1:11" x14ac:dyDescent="0.3">
      <c r="H76" s="21"/>
    </row>
    <row r="77" spans="1:11" x14ac:dyDescent="0.3">
      <c r="A77" s="250" t="s">
        <v>471</v>
      </c>
      <c r="B77" s="250"/>
      <c r="C77" s="250"/>
      <c r="D77"/>
      <c r="E77"/>
      <c r="F77"/>
      <c r="G77"/>
      <c r="H77"/>
      <c r="I77"/>
      <c r="J77"/>
    </row>
    <row r="78" spans="1:11" ht="4.8" customHeight="1" x14ac:dyDescent="0.3"/>
    <row r="79" spans="1:11" x14ac:dyDescent="0.3">
      <c r="A79" s="255" t="s">
        <v>472</v>
      </c>
      <c r="B79" s="257"/>
      <c r="C79" s="257"/>
      <c r="D79" s="258"/>
      <c r="E79" s="257"/>
      <c r="F79" s="258"/>
      <c r="G79" s="257"/>
      <c r="H79" s="259"/>
    </row>
    <row r="80" spans="1:11" ht="6" customHeight="1" x14ac:dyDescent="0.3"/>
    <row r="81" spans="1:3" x14ac:dyDescent="0.3">
      <c r="A81" s="272" t="s">
        <v>473</v>
      </c>
      <c r="B81" s="262"/>
      <c r="C81" s="227"/>
    </row>
  </sheetData>
  <mergeCells count="3">
    <mergeCell ref="A3:A4"/>
    <mergeCell ref="A9:A10"/>
    <mergeCell ref="A51:A52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  <ignoredErrors>
    <ignoredError sqref="B63 B70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showGridLines="0" topLeftCell="A40" zoomScale="90" zoomScaleNormal="90" zoomScaleSheetLayoutView="80" workbookViewId="0">
      <selection activeCell="A68" sqref="A68"/>
    </sheetView>
  </sheetViews>
  <sheetFormatPr defaultRowHeight="14.4" x14ac:dyDescent="0.3"/>
  <cols>
    <col min="1" max="1" width="45.6640625" customWidth="1"/>
    <col min="2" max="3" width="15.6640625" style="21" customWidth="1"/>
    <col min="4" max="4" width="15.6640625" style="169" customWidth="1"/>
    <col min="5" max="5" width="15.6640625" style="21" customWidth="1"/>
    <col min="6" max="6" width="15.6640625" style="169" customWidth="1"/>
    <col min="7" max="7" width="15.6640625" style="21" customWidth="1"/>
    <col min="8" max="8" width="15.6640625" style="74" customWidth="1"/>
    <col min="9" max="10" width="15.6640625" style="21" customWidth="1"/>
    <col min="11" max="11" width="12.109375" bestFit="1" customWidth="1"/>
    <col min="13" max="13" width="9.88671875" bestFit="1" customWidth="1"/>
    <col min="14" max="14" width="11.109375" bestFit="1" customWidth="1"/>
  </cols>
  <sheetData>
    <row r="1" spans="1:14" s="28" customFormat="1" ht="18" x14ac:dyDescent="0.35">
      <c r="A1" s="27" t="s">
        <v>445</v>
      </c>
      <c r="B1" s="44"/>
      <c r="C1" s="44"/>
      <c r="D1" s="210"/>
      <c r="E1" s="44"/>
      <c r="F1" s="210"/>
      <c r="G1" s="44"/>
      <c r="H1" s="59"/>
      <c r="I1" s="44"/>
      <c r="J1" s="44"/>
    </row>
    <row r="3" spans="1:14" x14ac:dyDescent="0.3">
      <c r="A3" s="266" t="s">
        <v>87</v>
      </c>
      <c r="B3" s="60"/>
      <c r="C3" s="60"/>
      <c r="D3" s="170"/>
      <c r="E3" s="60"/>
      <c r="F3" s="170"/>
      <c r="G3" s="60"/>
      <c r="H3" s="61"/>
      <c r="I3" s="60"/>
      <c r="J3" s="60"/>
    </row>
    <row r="4" spans="1:14" ht="43.2" x14ac:dyDescent="0.3">
      <c r="A4" s="267"/>
      <c r="B4" s="22" t="s">
        <v>398</v>
      </c>
      <c r="C4" s="22" t="s">
        <v>407</v>
      </c>
      <c r="D4" s="171" t="s">
        <v>409</v>
      </c>
      <c r="E4" s="22" t="s">
        <v>95</v>
      </c>
      <c r="F4" s="171" t="s">
        <v>397</v>
      </c>
      <c r="G4" s="47" t="s">
        <v>414</v>
      </c>
      <c r="H4" s="47" t="s">
        <v>88</v>
      </c>
      <c r="I4" s="50" t="s">
        <v>89</v>
      </c>
      <c r="J4" s="51" t="s">
        <v>90</v>
      </c>
    </row>
    <row r="5" spans="1:14" s="1" customFormat="1" x14ac:dyDescent="0.3">
      <c r="A5" s="4" t="s">
        <v>26</v>
      </c>
      <c r="B5" s="271">
        <v>14835562.32</v>
      </c>
      <c r="C5" s="25">
        <v>9923350.4392513987</v>
      </c>
      <c r="D5" s="168">
        <f>IFERROR(B5/C5-1,"-")</f>
        <v>0.49501545983084028</v>
      </c>
      <c r="E5" s="52">
        <v>10991446</v>
      </c>
      <c r="F5" s="62">
        <f>IFERROR(B5/E5-1,"-")</f>
        <v>0.34973708827755701</v>
      </c>
      <c r="G5" s="25">
        <v>8273025.8899999987</v>
      </c>
      <c r="H5" s="25">
        <v>12733459</v>
      </c>
      <c r="I5" s="52">
        <v>11135308</v>
      </c>
      <c r="J5" s="57">
        <v>9789035</v>
      </c>
    </row>
    <row r="6" spans="1:14" s="6" customFormat="1" x14ac:dyDescent="0.3">
      <c r="A6" s="5" t="s">
        <v>28</v>
      </c>
      <c r="B6" s="274">
        <v>6974508.9799999995</v>
      </c>
      <c r="C6" s="91">
        <v>5474351.6412969697</v>
      </c>
      <c r="D6" s="167">
        <f t="shared" ref="D6:D7" si="0">IFERROR(B6/C6-1,"-")</f>
        <v>0.2740337919446505</v>
      </c>
      <c r="E6" s="90">
        <v>5289432</v>
      </c>
      <c r="F6" s="65">
        <f t="shared" ref="F6:F7" si="1">IFERROR(B6/E6-1,"-")</f>
        <v>0.31857427791868753</v>
      </c>
      <c r="G6" s="91">
        <v>4330035.0699999994</v>
      </c>
      <c r="H6" s="91">
        <v>6712548</v>
      </c>
      <c r="I6" s="90">
        <v>5973579</v>
      </c>
      <c r="J6" s="92">
        <v>4935864</v>
      </c>
    </row>
    <row r="7" spans="1:14" x14ac:dyDescent="0.3">
      <c r="A7" s="16" t="s">
        <v>2</v>
      </c>
      <c r="B7" s="275">
        <f>SUM(B5:B6)</f>
        <v>21810071.300000001</v>
      </c>
      <c r="C7" s="76">
        <v>15397702.080548368</v>
      </c>
      <c r="D7" s="77">
        <f t="shared" si="0"/>
        <v>0.41644975243106308</v>
      </c>
      <c r="E7" s="69">
        <v>16280878</v>
      </c>
      <c r="F7" s="70">
        <f t="shared" si="1"/>
        <v>0.33961272236055096</v>
      </c>
      <c r="G7" s="69">
        <v>12603060.959999997</v>
      </c>
      <c r="H7" s="69">
        <v>19446007</v>
      </c>
      <c r="I7" s="69">
        <v>17108887</v>
      </c>
      <c r="J7" s="71">
        <v>14724899</v>
      </c>
    </row>
    <row r="8" spans="1:14" x14ac:dyDescent="0.3">
      <c r="A8" s="6"/>
      <c r="B8" s="72"/>
      <c r="C8" s="72"/>
      <c r="E8" s="72"/>
    </row>
    <row r="9" spans="1:14" x14ac:dyDescent="0.3">
      <c r="A9" s="266" t="s">
        <v>3</v>
      </c>
      <c r="B9" s="45"/>
      <c r="C9" s="45"/>
      <c r="D9" s="170"/>
      <c r="E9" s="45"/>
      <c r="F9" s="170"/>
      <c r="G9" s="45"/>
      <c r="H9" s="75"/>
      <c r="I9" s="45"/>
      <c r="J9" s="45"/>
    </row>
    <row r="10" spans="1:14" ht="43.2" x14ac:dyDescent="0.3">
      <c r="A10" s="267"/>
      <c r="B10" s="22" t="s">
        <v>398</v>
      </c>
      <c r="C10" s="22" t="s">
        <v>407</v>
      </c>
      <c r="D10" s="171" t="s">
        <v>409</v>
      </c>
      <c r="E10" s="22" t="s">
        <v>95</v>
      </c>
      <c r="F10" s="171" t="s">
        <v>397</v>
      </c>
      <c r="G10" s="47" t="s">
        <v>414</v>
      </c>
      <c r="H10" s="47" t="s">
        <v>88</v>
      </c>
      <c r="I10" s="50" t="s">
        <v>89</v>
      </c>
      <c r="J10" s="51" t="s">
        <v>90</v>
      </c>
      <c r="K10" s="247"/>
    </row>
    <row r="11" spans="1:14" x14ac:dyDescent="0.3">
      <c r="A11" s="3" t="s">
        <v>70</v>
      </c>
      <c r="B11" s="240">
        <v>1525081.5800000003</v>
      </c>
      <c r="C11" s="25">
        <v>1250833.9941439999</v>
      </c>
      <c r="D11" s="168">
        <f t="shared" ref="D11:D38" si="2">IFERROR(B11/C11-1,"-")</f>
        <v>0.2192517849210518</v>
      </c>
      <c r="E11" s="52">
        <v>1220326</v>
      </c>
      <c r="F11" s="8">
        <f t="shared" ref="F11:F38" si="3">IFERROR(B11/E11-1,"-")</f>
        <v>0.24973292382527323</v>
      </c>
      <c r="G11" s="52">
        <v>1525910.93</v>
      </c>
      <c r="H11" s="52">
        <v>2247425</v>
      </c>
      <c r="I11" s="52">
        <v>1683090</v>
      </c>
      <c r="J11" s="57">
        <v>978594</v>
      </c>
      <c r="K11" s="246"/>
      <c r="L11" s="247"/>
      <c r="M11" s="246"/>
      <c r="N11" s="247"/>
    </row>
    <row r="12" spans="1:14" x14ac:dyDescent="0.3">
      <c r="A12" s="3" t="s">
        <v>332</v>
      </c>
      <c r="B12" s="240">
        <v>0</v>
      </c>
      <c r="C12" s="25">
        <v>0</v>
      </c>
      <c r="D12" s="168" t="str">
        <f t="shared" si="2"/>
        <v>-</v>
      </c>
      <c r="E12" s="52">
        <v>0</v>
      </c>
      <c r="F12" s="8" t="str">
        <f t="shared" si="3"/>
        <v>-</v>
      </c>
      <c r="G12" s="52">
        <v>0</v>
      </c>
      <c r="H12" s="52">
        <v>0</v>
      </c>
      <c r="I12" s="52">
        <v>102756</v>
      </c>
      <c r="J12" s="83">
        <v>125048</v>
      </c>
      <c r="K12" s="246"/>
    </row>
    <row r="13" spans="1:14" x14ac:dyDescent="0.3">
      <c r="A13" s="3" t="s">
        <v>71</v>
      </c>
      <c r="B13" s="240">
        <v>515802.49</v>
      </c>
      <c r="C13" s="25">
        <v>849441.48529096239</v>
      </c>
      <c r="D13" s="168">
        <f t="shared" si="2"/>
        <v>-0.39277454782736421</v>
      </c>
      <c r="E13" s="52">
        <v>846649</v>
      </c>
      <c r="F13" s="8">
        <f t="shared" si="3"/>
        <v>-0.39077174838687578</v>
      </c>
      <c r="G13" s="52">
        <v>723460.15999999992</v>
      </c>
      <c r="H13" s="52">
        <v>673622</v>
      </c>
      <c r="I13" s="52">
        <v>589427</v>
      </c>
      <c r="J13" s="83">
        <v>528723</v>
      </c>
      <c r="K13" s="246"/>
    </row>
    <row r="14" spans="1:14" x14ac:dyDescent="0.3">
      <c r="A14" s="3" t="s">
        <v>72</v>
      </c>
      <c r="B14" s="240">
        <v>446457.25</v>
      </c>
      <c r="C14" s="25">
        <v>3879.26</v>
      </c>
      <c r="D14" s="168">
        <f t="shared" si="2"/>
        <v>114.08825136752885</v>
      </c>
      <c r="E14" s="52">
        <v>5442</v>
      </c>
      <c r="F14" s="8">
        <f t="shared" si="3"/>
        <v>81.039185961043728</v>
      </c>
      <c r="G14" s="52">
        <v>1736.24</v>
      </c>
      <c r="H14" s="52">
        <v>7637</v>
      </c>
      <c r="I14" s="52">
        <v>14284</v>
      </c>
      <c r="J14" s="83">
        <v>20909</v>
      </c>
      <c r="K14" s="246"/>
    </row>
    <row r="15" spans="1:14" x14ac:dyDescent="0.3">
      <c r="A15" s="3" t="s">
        <v>333</v>
      </c>
      <c r="B15" s="240">
        <v>0</v>
      </c>
      <c r="C15" s="25">
        <v>0</v>
      </c>
      <c r="D15" s="168" t="str">
        <f t="shared" si="2"/>
        <v>-</v>
      </c>
      <c r="E15" s="52">
        <v>0</v>
      </c>
      <c r="F15" s="8" t="str">
        <f t="shared" si="3"/>
        <v>-</v>
      </c>
      <c r="G15" s="52">
        <v>0</v>
      </c>
      <c r="H15" s="52">
        <v>0</v>
      </c>
      <c r="I15" s="52">
        <v>87693</v>
      </c>
      <c r="J15" s="83">
        <v>70654</v>
      </c>
      <c r="K15" s="246"/>
    </row>
    <row r="16" spans="1:14" x14ac:dyDescent="0.3">
      <c r="A16" s="3" t="s">
        <v>334</v>
      </c>
      <c r="B16" s="240">
        <v>0</v>
      </c>
      <c r="C16" s="25">
        <v>0</v>
      </c>
      <c r="D16" s="168" t="str">
        <f t="shared" si="2"/>
        <v>-</v>
      </c>
      <c r="E16" s="52">
        <v>0</v>
      </c>
      <c r="F16" s="8" t="str">
        <f t="shared" si="3"/>
        <v>-</v>
      </c>
      <c r="G16" s="52">
        <v>0</v>
      </c>
      <c r="H16" s="52">
        <v>0</v>
      </c>
      <c r="I16" s="52">
        <v>17921</v>
      </c>
      <c r="J16" s="83">
        <v>9036</v>
      </c>
      <c r="K16" s="246"/>
    </row>
    <row r="17" spans="1:11" x14ac:dyDescent="0.3">
      <c r="A17" s="3" t="s">
        <v>57</v>
      </c>
      <c r="B17" s="271">
        <v>243969.4</v>
      </c>
      <c r="C17" s="25">
        <v>62032.525200000004</v>
      </c>
      <c r="D17" s="168">
        <f t="shared" si="2"/>
        <v>2.9329271090192535</v>
      </c>
      <c r="E17" s="52">
        <v>72073</v>
      </c>
      <c r="F17" s="8">
        <f t="shared" si="3"/>
        <v>2.385031842715025</v>
      </c>
      <c r="G17" s="52">
        <v>46076.36</v>
      </c>
      <c r="H17" s="52">
        <v>95929</v>
      </c>
      <c r="I17" s="52">
        <v>91153</v>
      </c>
      <c r="J17" s="83">
        <v>162458</v>
      </c>
      <c r="K17" s="246"/>
    </row>
    <row r="18" spans="1:11" x14ac:dyDescent="0.3">
      <c r="A18" s="3" t="s">
        <v>58</v>
      </c>
      <c r="B18" s="271">
        <v>94429.37</v>
      </c>
      <c r="C18" s="25">
        <v>182637.12148214231</v>
      </c>
      <c r="D18" s="168">
        <f t="shared" si="2"/>
        <v>-0.48296726736775142</v>
      </c>
      <c r="E18" s="52">
        <v>168530</v>
      </c>
      <c r="F18" s="8">
        <f t="shared" si="3"/>
        <v>-0.43968806740639654</v>
      </c>
      <c r="G18" s="52">
        <v>62662.570000000007</v>
      </c>
      <c r="H18" s="52">
        <v>205847</v>
      </c>
      <c r="I18" s="52">
        <v>172306</v>
      </c>
      <c r="J18" s="83">
        <v>180372</v>
      </c>
      <c r="K18" s="246"/>
    </row>
    <row r="19" spans="1:11" x14ac:dyDescent="0.3">
      <c r="A19" s="3" t="s">
        <v>59</v>
      </c>
      <c r="B19" s="240">
        <v>86455.670000000013</v>
      </c>
      <c r="C19" s="25">
        <v>2892</v>
      </c>
      <c r="D19" s="168">
        <f t="shared" si="2"/>
        <v>28.894768326417708</v>
      </c>
      <c r="E19" s="52">
        <v>4371</v>
      </c>
      <c r="F19" s="8">
        <f t="shared" si="3"/>
        <v>18.779380004575614</v>
      </c>
      <c r="G19" s="52">
        <v>632.32999999999993</v>
      </c>
      <c r="H19" s="52">
        <v>2020</v>
      </c>
      <c r="I19" s="52">
        <v>4961</v>
      </c>
      <c r="J19" s="83">
        <v>6041</v>
      </c>
      <c r="K19" s="246"/>
    </row>
    <row r="20" spans="1:11" x14ac:dyDescent="0.3">
      <c r="A20" s="3" t="s">
        <v>325</v>
      </c>
      <c r="B20" s="240">
        <v>0</v>
      </c>
      <c r="C20" s="25">
        <v>0</v>
      </c>
      <c r="D20" s="168" t="str">
        <f t="shared" si="2"/>
        <v>-</v>
      </c>
      <c r="E20" s="52">
        <v>0</v>
      </c>
      <c r="F20" s="8" t="str">
        <f t="shared" si="3"/>
        <v>-</v>
      </c>
      <c r="G20" s="52">
        <v>0</v>
      </c>
      <c r="H20" s="52">
        <v>0</v>
      </c>
      <c r="I20" s="52">
        <v>7013</v>
      </c>
      <c r="J20" s="83">
        <v>0</v>
      </c>
      <c r="K20" s="246"/>
    </row>
    <row r="21" spans="1:11" x14ac:dyDescent="0.3">
      <c r="A21" s="3" t="s">
        <v>166</v>
      </c>
      <c r="B21" s="240">
        <v>0</v>
      </c>
      <c r="C21" s="25">
        <v>0</v>
      </c>
      <c r="D21" s="168" t="str">
        <f t="shared" si="2"/>
        <v>-</v>
      </c>
      <c r="E21" s="52">
        <v>0</v>
      </c>
      <c r="F21" s="8" t="str">
        <f t="shared" si="3"/>
        <v>-</v>
      </c>
      <c r="G21" s="52">
        <v>0</v>
      </c>
      <c r="H21" s="52">
        <v>489</v>
      </c>
      <c r="I21" s="52">
        <v>42</v>
      </c>
      <c r="J21" s="83">
        <v>1256</v>
      </c>
      <c r="K21" s="246"/>
    </row>
    <row r="22" spans="1:11" x14ac:dyDescent="0.3">
      <c r="A22" s="3" t="s">
        <v>74</v>
      </c>
      <c r="B22" s="271">
        <v>694661.4</v>
      </c>
      <c r="C22" s="25">
        <v>613325.46</v>
      </c>
      <c r="D22" s="168">
        <f t="shared" si="2"/>
        <v>0.13261464802064471</v>
      </c>
      <c r="E22" s="52">
        <v>425502</v>
      </c>
      <c r="F22" s="8">
        <f t="shared" si="3"/>
        <v>0.63256905960489029</v>
      </c>
      <c r="G22" s="52">
        <v>362795</v>
      </c>
      <c r="H22" s="52">
        <v>450540</v>
      </c>
      <c r="I22" s="52">
        <v>351090</v>
      </c>
      <c r="J22" s="83">
        <v>234604</v>
      </c>
      <c r="K22" s="246"/>
    </row>
    <row r="23" spans="1:11" x14ac:dyDescent="0.3">
      <c r="A23" s="3" t="s">
        <v>75</v>
      </c>
      <c r="B23" s="240">
        <v>316539.99</v>
      </c>
      <c r="C23" s="25">
        <v>372528.27881603281</v>
      </c>
      <c r="D23" s="168">
        <f t="shared" si="2"/>
        <v>-0.15029272138473482</v>
      </c>
      <c r="E23" s="52">
        <v>522237</v>
      </c>
      <c r="F23" s="8">
        <f t="shared" si="3"/>
        <v>-0.39387674561549646</v>
      </c>
      <c r="G23" s="52">
        <v>287593.30999999994</v>
      </c>
      <c r="H23" s="52">
        <v>917199</v>
      </c>
      <c r="I23" s="52">
        <v>554371</v>
      </c>
      <c r="J23" s="83">
        <v>226719</v>
      </c>
      <c r="K23" s="246"/>
    </row>
    <row r="24" spans="1:11" x14ac:dyDescent="0.3">
      <c r="A24" s="3" t="s">
        <v>76</v>
      </c>
      <c r="B24" s="240">
        <v>542635.11</v>
      </c>
      <c r="C24" s="25">
        <v>16308.08</v>
      </c>
      <c r="D24" s="168">
        <f t="shared" si="2"/>
        <v>32.274003438786174</v>
      </c>
      <c r="E24" s="52">
        <v>52639</v>
      </c>
      <c r="F24" s="8">
        <f t="shared" si="3"/>
        <v>9.3086135754858557</v>
      </c>
      <c r="G24" s="52">
        <v>838.81000000000006</v>
      </c>
      <c r="H24" s="52">
        <v>46095</v>
      </c>
      <c r="I24" s="52">
        <v>66824</v>
      </c>
      <c r="J24" s="83">
        <v>224034</v>
      </c>
      <c r="K24" s="246"/>
    </row>
    <row r="25" spans="1:11" x14ac:dyDescent="0.3">
      <c r="A25" s="3" t="s">
        <v>335</v>
      </c>
      <c r="B25" s="240">
        <v>0</v>
      </c>
      <c r="C25" s="25">
        <v>0</v>
      </c>
      <c r="D25" s="168" t="str">
        <f t="shared" si="2"/>
        <v>-</v>
      </c>
      <c r="E25" s="52">
        <v>0</v>
      </c>
      <c r="F25" s="8" t="str">
        <f t="shared" si="3"/>
        <v>-</v>
      </c>
      <c r="G25" s="52">
        <v>0</v>
      </c>
      <c r="H25" s="52">
        <v>0</v>
      </c>
      <c r="I25" s="52">
        <v>46182</v>
      </c>
      <c r="J25" s="83">
        <v>67334</v>
      </c>
      <c r="K25" s="246"/>
    </row>
    <row r="26" spans="1:11" x14ac:dyDescent="0.3">
      <c r="A26" s="3" t="s">
        <v>77</v>
      </c>
      <c r="B26" s="240">
        <v>24092.7</v>
      </c>
      <c r="C26" s="25">
        <v>20199.316047302967</v>
      </c>
      <c r="D26" s="168">
        <f t="shared" si="2"/>
        <v>0.19274830610994287</v>
      </c>
      <c r="E26" s="52">
        <v>24884</v>
      </c>
      <c r="F26" s="8">
        <f t="shared" si="3"/>
        <v>-3.1799549911589731E-2</v>
      </c>
      <c r="G26" s="52">
        <v>20781.029999999995</v>
      </c>
      <c r="H26" s="52">
        <v>20776</v>
      </c>
      <c r="I26" s="52">
        <v>181487</v>
      </c>
      <c r="J26" s="83">
        <v>210332</v>
      </c>
      <c r="K26" s="246"/>
    </row>
    <row r="27" spans="1:11" x14ac:dyDescent="0.3">
      <c r="A27" s="3" t="s">
        <v>168</v>
      </c>
      <c r="B27" s="240">
        <v>0</v>
      </c>
      <c r="C27" s="25">
        <v>5101.9380000000001</v>
      </c>
      <c r="D27" s="168">
        <f t="shared" si="2"/>
        <v>-1</v>
      </c>
      <c r="E27" s="52">
        <v>0</v>
      </c>
      <c r="F27" s="8" t="str">
        <f t="shared" si="3"/>
        <v>-</v>
      </c>
      <c r="G27" s="52">
        <v>2513.8000000000002</v>
      </c>
      <c r="H27" s="52">
        <v>23</v>
      </c>
      <c r="I27" s="52">
        <v>0</v>
      </c>
      <c r="J27" s="83">
        <v>0</v>
      </c>
      <c r="K27" s="246"/>
    </row>
    <row r="28" spans="1:11" x14ac:dyDescent="0.3">
      <c r="A28" s="3" t="s">
        <v>78</v>
      </c>
      <c r="B28" s="271">
        <v>876679.59000000008</v>
      </c>
      <c r="C28" s="25">
        <v>555670.30172287719</v>
      </c>
      <c r="D28" s="168">
        <f t="shared" si="2"/>
        <v>0.57769739948638832</v>
      </c>
      <c r="E28" s="52">
        <v>446420</v>
      </c>
      <c r="F28" s="8">
        <f t="shared" si="3"/>
        <v>0.96379998655974219</v>
      </c>
      <c r="G28" s="52">
        <v>379855.25</v>
      </c>
      <c r="H28" s="52">
        <v>864685</v>
      </c>
      <c r="I28" s="52">
        <v>485890</v>
      </c>
      <c r="J28" s="83">
        <v>326588</v>
      </c>
      <c r="K28" s="246"/>
    </row>
    <row r="29" spans="1:11" x14ac:dyDescent="0.3">
      <c r="A29" s="3" t="s">
        <v>79</v>
      </c>
      <c r="B29" s="240">
        <v>669289.75</v>
      </c>
      <c r="C29" s="25">
        <v>1088003.4086394769</v>
      </c>
      <c r="D29" s="168">
        <f t="shared" si="2"/>
        <v>-0.38484590702070376</v>
      </c>
      <c r="E29" s="52">
        <v>948002</v>
      </c>
      <c r="F29" s="8">
        <f t="shared" si="3"/>
        <v>-0.29399964346066776</v>
      </c>
      <c r="G29" s="52">
        <v>610125.6</v>
      </c>
      <c r="H29" s="52">
        <v>741069</v>
      </c>
      <c r="I29" s="52">
        <v>767537</v>
      </c>
      <c r="J29" s="83">
        <v>806418</v>
      </c>
      <c r="K29" s="246"/>
    </row>
    <row r="30" spans="1:11" x14ac:dyDescent="0.3">
      <c r="A30" s="3" t="s">
        <v>80</v>
      </c>
      <c r="B30" s="240">
        <v>475045.75999999995</v>
      </c>
      <c r="C30" s="25">
        <v>32212.09</v>
      </c>
      <c r="D30" s="168">
        <f t="shared" si="2"/>
        <v>13.747436754336647</v>
      </c>
      <c r="E30" s="52">
        <v>73506</v>
      </c>
      <c r="F30" s="8">
        <f t="shared" si="3"/>
        <v>5.4626800533289792</v>
      </c>
      <c r="G30" s="52">
        <v>9657.9</v>
      </c>
      <c r="H30" s="52">
        <v>53591</v>
      </c>
      <c r="I30" s="52">
        <v>63529</v>
      </c>
      <c r="J30" s="83">
        <v>111201</v>
      </c>
      <c r="K30" s="246"/>
    </row>
    <row r="31" spans="1:11" x14ac:dyDescent="0.3">
      <c r="A31" s="3" t="s">
        <v>336</v>
      </c>
      <c r="B31" s="240">
        <v>0</v>
      </c>
      <c r="C31" s="25">
        <v>0</v>
      </c>
      <c r="D31" s="168" t="str">
        <f t="shared" si="2"/>
        <v>-</v>
      </c>
      <c r="E31" s="52">
        <v>0</v>
      </c>
      <c r="F31" s="8" t="str">
        <f t="shared" si="3"/>
        <v>-</v>
      </c>
      <c r="G31" s="52">
        <v>0</v>
      </c>
      <c r="H31" s="52">
        <v>0</v>
      </c>
      <c r="I31" s="52">
        <v>206971</v>
      </c>
      <c r="J31" s="83">
        <v>174470</v>
      </c>
      <c r="K31" s="246"/>
    </row>
    <row r="32" spans="1:11" x14ac:dyDescent="0.3">
      <c r="A32" s="3" t="s">
        <v>169</v>
      </c>
      <c r="B32" s="240">
        <v>0</v>
      </c>
      <c r="C32" s="25">
        <v>0</v>
      </c>
      <c r="D32" s="168" t="str">
        <f t="shared" si="2"/>
        <v>-</v>
      </c>
      <c r="E32" s="52">
        <v>0</v>
      </c>
      <c r="F32" s="8" t="str">
        <f t="shared" si="3"/>
        <v>-</v>
      </c>
      <c r="G32" s="52">
        <v>0</v>
      </c>
      <c r="H32" s="52">
        <v>420</v>
      </c>
      <c r="I32" s="52">
        <v>0</v>
      </c>
      <c r="J32" s="83">
        <v>0</v>
      </c>
      <c r="K32" s="246"/>
    </row>
    <row r="33" spans="1:11" x14ac:dyDescent="0.3">
      <c r="A33" s="3" t="s">
        <v>84</v>
      </c>
      <c r="B33" s="240">
        <v>388480.80999999994</v>
      </c>
      <c r="C33" s="25">
        <v>329248.83</v>
      </c>
      <c r="D33" s="168">
        <f t="shared" si="2"/>
        <v>0.17990035074688016</v>
      </c>
      <c r="E33" s="52">
        <v>366110</v>
      </c>
      <c r="F33" s="8">
        <f t="shared" si="3"/>
        <v>6.1104067083663116E-2</v>
      </c>
      <c r="G33" s="52">
        <v>252012.71</v>
      </c>
      <c r="H33" s="52">
        <v>304061</v>
      </c>
      <c r="I33" s="52">
        <v>410294</v>
      </c>
      <c r="J33" s="83">
        <v>402186</v>
      </c>
      <c r="K33" s="246"/>
    </row>
    <row r="34" spans="1:11" x14ac:dyDescent="0.3">
      <c r="A34" s="3" t="s">
        <v>85</v>
      </c>
      <c r="B34" s="240">
        <v>43436.880000000005</v>
      </c>
      <c r="C34" s="25">
        <v>89505.78195417409</v>
      </c>
      <c r="D34" s="168">
        <f t="shared" si="2"/>
        <v>-0.51470308340259874</v>
      </c>
      <c r="E34" s="52">
        <v>112741</v>
      </c>
      <c r="F34" s="8">
        <f t="shared" si="3"/>
        <v>-0.61471975590069272</v>
      </c>
      <c r="G34" s="52">
        <v>42140.770000000004</v>
      </c>
      <c r="H34" s="52">
        <v>76268</v>
      </c>
      <c r="I34" s="52">
        <v>34630</v>
      </c>
      <c r="J34" s="83">
        <v>38529</v>
      </c>
      <c r="K34" s="246"/>
    </row>
    <row r="35" spans="1:11" x14ac:dyDescent="0.3">
      <c r="A35" s="3" t="s">
        <v>86</v>
      </c>
      <c r="B35" s="240">
        <v>31451.229999999996</v>
      </c>
      <c r="C35" s="25">
        <v>317.59000000000003</v>
      </c>
      <c r="D35" s="168">
        <f t="shared" si="2"/>
        <v>98.030920369029232</v>
      </c>
      <c r="E35" s="52">
        <v>0</v>
      </c>
      <c r="F35" s="8" t="str">
        <f t="shared" si="3"/>
        <v>-</v>
      </c>
      <c r="G35" s="52">
        <v>649.29999999999995</v>
      </c>
      <c r="H35" s="52">
        <v>1085</v>
      </c>
      <c r="I35" s="52">
        <v>753</v>
      </c>
      <c r="J35" s="83">
        <v>967</v>
      </c>
      <c r="K35" s="246"/>
    </row>
    <row r="36" spans="1:11" x14ac:dyDescent="0.3">
      <c r="A36" s="3" t="s">
        <v>339</v>
      </c>
      <c r="B36" s="240">
        <v>0</v>
      </c>
      <c r="C36" s="25">
        <v>0</v>
      </c>
      <c r="D36" s="168" t="str">
        <f t="shared" si="2"/>
        <v>-</v>
      </c>
      <c r="E36" s="52">
        <v>0</v>
      </c>
      <c r="F36" s="8" t="str">
        <f t="shared" si="3"/>
        <v>-</v>
      </c>
      <c r="G36" s="52">
        <v>0</v>
      </c>
      <c r="H36" s="52">
        <v>0</v>
      </c>
      <c r="I36" s="52">
        <v>28375</v>
      </c>
      <c r="J36" s="83">
        <v>29391</v>
      </c>
      <c r="K36" s="246"/>
    </row>
    <row r="37" spans="1:11" x14ac:dyDescent="0.3">
      <c r="A37" s="3" t="s">
        <v>170</v>
      </c>
      <c r="B37" s="240">
        <v>0</v>
      </c>
      <c r="C37" s="25">
        <v>214.18</v>
      </c>
      <c r="D37" s="168">
        <f t="shared" si="2"/>
        <v>-1</v>
      </c>
      <c r="E37" s="52">
        <v>0</v>
      </c>
      <c r="F37" s="8" t="str">
        <f t="shared" si="3"/>
        <v>-</v>
      </c>
      <c r="G37" s="52">
        <v>593</v>
      </c>
      <c r="H37" s="52">
        <v>3767</v>
      </c>
      <c r="I37" s="52">
        <v>5000</v>
      </c>
      <c r="J37" s="83">
        <v>0</v>
      </c>
      <c r="K37" s="246"/>
    </row>
    <row r="38" spans="1:11" x14ac:dyDescent="0.3">
      <c r="A38" s="16" t="s">
        <v>2</v>
      </c>
      <c r="B38" s="275">
        <f>SUM(B11:B37)</f>
        <v>6974508.9800000004</v>
      </c>
      <c r="C38" s="76">
        <v>5474351.6412969679</v>
      </c>
      <c r="D38" s="77">
        <f t="shared" si="2"/>
        <v>0.27403379194465116</v>
      </c>
      <c r="E38" s="76">
        <v>5289432</v>
      </c>
      <c r="F38" s="77">
        <f t="shared" si="3"/>
        <v>0.31857427791868775</v>
      </c>
      <c r="G38" s="76">
        <v>4330035.0699999994</v>
      </c>
      <c r="H38" s="76">
        <v>6712548</v>
      </c>
      <c r="I38" s="76">
        <v>5973579</v>
      </c>
      <c r="J38" s="71">
        <v>4935864</v>
      </c>
    </row>
    <row r="39" spans="1:11" x14ac:dyDescent="0.3">
      <c r="A39" s="6"/>
      <c r="B39" s="72"/>
      <c r="C39" s="72"/>
      <c r="E39" s="72"/>
    </row>
    <row r="40" spans="1:11" x14ac:dyDescent="0.3">
      <c r="A40" s="266" t="s">
        <v>9</v>
      </c>
      <c r="B40" s="45"/>
      <c r="C40" s="45"/>
      <c r="D40" s="170"/>
      <c r="E40" s="45"/>
      <c r="F40" s="170"/>
      <c r="G40" s="45"/>
      <c r="H40" s="75"/>
      <c r="I40" s="45"/>
      <c r="J40" s="45"/>
    </row>
    <row r="41" spans="1:11" ht="43.2" x14ac:dyDescent="0.3">
      <c r="A41" s="267"/>
      <c r="B41" s="22" t="s">
        <v>398</v>
      </c>
      <c r="C41" s="22" t="s">
        <v>407</v>
      </c>
      <c r="D41" s="171" t="s">
        <v>409</v>
      </c>
      <c r="E41" s="22" t="s">
        <v>95</v>
      </c>
      <c r="F41" s="171" t="s">
        <v>397</v>
      </c>
      <c r="G41" s="47" t="s">
        <v>414</v>
      </c>
      <c r="H41" s="47" t="s">
        <v>88</v>
      </c>
      <c r="I41" s="50" t="s">
        <v>89</v>
      </c>
      <c r="J41" s="51" t="s">
        <v>90</v>
      </c>
    </row>
    <row r="42" spans="1:11" x14ac:dyDescent="0.3">
      <c r="A42" s="2" t="s">
        <v>10</v>
      </c>
      <c r="B42" s="277">
        <f>SUM(B43:B48)</f>
        <v>1732269.8199999998</v>
      </c>
      <c r="C42" s="94">
        <v>1766240.6712969686</v>
      </c>
      <c r="D42" s="172">
        <f t="shared" ref="D42:D62" si="4">IFERROR(B42/C42-1,"-")</f>
        <v>-1.9233421497435899E-2</v>
      </c>
      <c r="E42" s="79">
        <v>1425553</v>
      </c>
      <c r="F42" s="211">
        <f t="shared" ref="F42:F62" si="5">IFERROR(B42/E42-1,"-")</f>
        <v>0.21515637791088782</v>
      </c>
      <c r="G42" s="79">
        <v>1243017.6499999999</v>
      </c>
      <c r="H42" s="79">
        <v>2000028</v>
      </c>
      <c r="I42" s="64">
        <v>1717816</v>
      </c>
      <c r="J42" s="67">
        <v>1792291</v>
      </c>
    </row>
    <row r="43" spans="1:11" x14ac:dyDescent="0.3">
      <c r="A43" s="3" t="s">
        <v>11</v>
      </c>
      <c r="B43" s="271">
        <v>1061746.45</v>
      </c>
      <c r="C43" s="25">
        <v>1134203.5036704489</v>
      </c>
      <c r="D43" s="168">
        <f t="shared" si="4"/>
        <v>-6.3883644721575372E-2</v>
      </c>
      <c r="E43" s="52">
        <v>871879</v>
      </c>
      <c r="F43" s="8">
        <f t="shared" si="5"/>
        <v>0.21776811920002648</v>
      </c>
      <c r="G43" s="52">
        <v>844386.4800000001</v>
      </c>
      <c r="H43" s="52">
        <v>1394059</v>
      </c>
      <c r="I43" s="82">
        <v>1152655</v>
      </c>
      <c r="J43" s="83">
        <v>1242543</v>
      </c>
    </row>
    <row r="44" spans="1:11" x14ac:dyDescent="0.3">
      <c r="A44" s="3" t="s">
        <v>12</v>
      </c>
      <c r="B44" s="240">
        <v>0</v>
      </c>
      <c r="C44" s="25">
        <v>2247.4199999999996</v>
      </c>
      <c r="D44" s="168">
        <f t="shared" si="4"/>
        <v>-1</v>
      </c>
      <c r="E44" s="52">
        <v>3504</v>
      </c>
      <c r="F44" s="8">
        <f t="shared" si="5"/>
        <v>-1</v>
      </c>
      <c r="G44" s="52">
        <v>1324.6100000000001</v>
      </c>
      <c r="H44" s="52">
        <v>15808</v>
      </c>
      <c r="I44" s="82">
        <v>5762</v>
      </c>
      <c r="J44" s="83">
        <v>4061</v>
      </c>
    </row>
    <row r="45" spans="1:11" x14ac:dyDescent="0.3">
      <c r="A45" s="3" t="s">
        <v>13</v>
      </c>
      <c r="B45" s="240">
        <v>439732.05</v>
      </c>
      <c r="C45" s="25">
        <v>467937.61581851984</v>
      </c>
      <c r="D45" s="168">
        <f t="shared" si="4"/>
        <v>-6.0276337838714888E-2</v>
      </c>
      <c r="E45" s="52">
        <v>349578</v>
      </c>
      <c r="F45" s="8">
        <f t="shared" si="5"/>
        <v>0.25789394641539221</v>
      </c>
      <c r="G45" s="52">
        <v>257360.29</v>
      </c>
      <c r="H45" s="52">
        <v>448854</v>
      </c>
      <c r="I45" s="82">
        <v>402430</v>
      </c>
      <c r="J45" s="83">
        <v>403665</v>
      </c>
    </row>
    <row r="46" spans="1:11" x14ac:dyDescent="0.3">
      <c r="A46" s="3" t="s">
        <v>14</v>
      </c>
      <c r="B46" s="240">
        <v>119285.87999999998</v>
      </c>
      <c r="C46" s="25">
        <v>93391.37999999999</v>
      </c>
      <c r="D46" s="168">
        <f t="shared" si="4"/>
        <v>0.27726863014552294</v>
      </c>
      <c r="E46" s="52">
        <v>104064</v>
      </c>
      <c r="F46" s="8">
        <f t="shared" si="5"/>
        <v>0.14627421586715839</v>
      </c>
      <c r="G46" s="52">
        <v>87383.44</v>
      </c>
      <c r="H46" s="52">
        <v>61552</v>
      </c>
      <c r="I46" s="82">
        <v>69599</v>
      </c>
      <c r="J46" s="83">
        <v>63277</v>
      </c>
    </row>
    <row r="47" spans="1:11" x14ac:dyDescent="0.3">
      <c r="A47" s="3" t="s">
        <v>15</v>
      </c>
      <c r="B47" s="240">
        <v>50332.679999999993</v>
      </c>
      <c r="C47" s="25">
        <v>41505.590000000004</v>
      </c>
      <c r="D47" s="168">
        <f t="shared" si="4"/>
        <v>0.21267231715053292</v>
      </c>
      <c r="E47" s="52">
        <v>45852</v>
      </c>
      <c r="F47" s="8">
        <f t="shared" si="5"/>
        <v>9.7720492017796312E-2</v>
      </c>
      <c r="G47" s="52">
        <v>37505.19000000001</v>
      </c>
      <c r="H47" s="52">
        <v>35687</v>
      </c>
      <c r="I47" s="82">
        <v>35874</v>
      </c>
      <c r="J47" s="83">
        <v>35033</v>
      </c>
    </row>
    <row r="48" spans="1:11" x14ac:dyDescent="0.3">
      <c r="A48" s="3" t="s">
        <v>412</v>
      </c>
      <c r="B48" s="240">
        <v>61172.759999999987</v>
      </c>
      <c r="C48" s="25">
        <v>26955.161807999997</v>
      </c>
      <c r="D48" s="168">
        <f t="shared" si="4"/>
        <v>1.2694265549481725</v>
      </c>
      <c r="E48" s="52">
        <v>50676</v>
      </c>
      <c r="F48" s="8">
        <f t="shared" si="5"/>
        <v>0.20713473833767448</v>
      </c>
      <c r="G48" s="52">
        <v>15057.64</v>
      </c>
      <c r="H48" s="52">
        <v>44068</v>
      </c>
      <c r="I48" s="84">
        <v>51496</v>
      </c>
      <c r="J48" s="85">
        <v>43712</v>
      </c>
    </row>
    <row r="49" spans="1:11" x14ac:dyDescent="0.3">
      <c r="A49" s="2" t="s">
        <v>16</v>
      </c>
      <c r="B49" s="242">
        <v>672540.98</v>
      </c>
      <c r="C49" s="94">
        <v>556763.5199999999</v>
      </c>
      <c r="D49" s="172">
        <f t="shared" si="4"/>
        <v>0.20794728074138202</v>
      </c>
      <c r="E49" s="79">
        <v>571992</v>
      </c>
      <c r="F49" s="211">
        <f t="shared" si="5"/>
        <v>0.17578738863480603</v>
      </c>
      <c r="G49" s="79">
        <v>391426.68</v>
      </c>
      <c r="H49" s="79">
        <v>584038</v>
      </c>
      <c r="I49" s="64">
        <v>552858</v>
      </c>
      <c r="J49" s="67">
        <v>530021</v>
      </c>
    </row>
    <row r="50" spans="1:11" s="6" customFormat="1" x14ac:dyDescent="0.3">
      <c r="A50" s="3" t="s">
        <v>17</v>
      </c>
      <c r="B50" s="240">
        <v>635833.74</v>
      </c>
      <c r="C50" s="25">
        <v>546700.68999999994</v>
      </c>
      <c r="D50" s="168">
        <f t="shared" si="4"/>
        <v>0.16303811506072918</v>
      </c>
      <c r="E50" s="52">
        <v>556192</v>
      </c>
      <c r="F50" s="8">
        <f t="shared" si="5"/>
        <v>0.14319109228467863</v>
      </c>
      <c r="G50" s="52">
        <v>378377.18</v>
      </c>
      <c r="H50" s="52">
        <v>572420</v>
      </c>
      <c r="I50" s="82">
        <v>547026</v>
      </c>
      <c r="J50" s="83">
        <v>448243</v>
      </c>
    </row>
    <row r="51" spans="1:11" x14ac:dyDescent="0.3">
      <c r="A51" s="3" t="s">
        <v>18</v>
      </c>
      <c r="B51" s="240">
        <v>36707.240000000005</v>
      </c>
      <c r="C51" s="25">
        <v>10062.83</v>
      </c>
      <c r="D51" s="168">
        <f t="shared" si="4"/>
        <v>2.6478048421766047</v>
      </c>
      <c r="E51" s="52">
        <v>15800</v>
      </c>
      <c r="F51" s="8">
        <f t="shared" si="5"/>
        <v>1.323243037974684</v>
      </c>
      <c r="G51" s="52">
        <v>13049.5</v>
      </c>
      <c r="H51" s="52">
        <v>11618</v>
      </c>
      <c r="I51" s="84">
        <v>5832</v>
      </c>
      <c r="J51" s="85">
        <v>81778</v>
      </c>
    </row>
    <row r="52" spans="1:11" x14ac:dyDescent="0.3">
      <c r="A52" s="2" t="s">
        <v>19</v>
      </c>
      <c r="B52" s="242">
        <v>323024.09000000003</v>
      </c>
      <c r="C52" s="94">
        <v>201432.34</v>
      </c>
      <c r="D52" s="172">
        <f t="shared" si="4"/>
        <v>0.60363569226272218</v>
      </c>
      <c r="E52" s="79">
        <v>268915</v>
      </c>
      <c r="F52" s="211">
        <f t="shared" si="5"/>
        <v>0.20121261365115384</v>
      </c>
      <c r="G52" s="79">
        <v>89828.430000000008</v>
      </c>
      <c r="H52" s="79">
        <v>269590</v>
      </c>
      <c r="I52" s="64">
        <v>270912</v>
      </c>
      <c r="J52" s="67">
        <v>342991</v>
      </c>
    </row>
    <row r="53" spans="1:11" x14ac:dyDescent="0.3">
      <c r="A53" s="3" t="s">
        <v>20</v>
      </c>
      <c r="B53" s="240">
        <v>273905.29000000004</v>
      </c>
      <c r="C53" s="25">
        <v>157896.41</v>
      </c>
      <c r="D53" s="168">
        <f t="shared" si="4"/>
        <v>0.73471512113543325</v>
      </c>
      <c r="E53" s="52">
        <v>221915</v>
      </c>
      <c r="F53" s="8">
        <f t="shared" si="5"/>
        <v>0.23428019737286809</v>
      </c>
      <c r="G53" s="52">
        <v>73433.98000000001</v>
      </c>
      <c r="H53" s="52">
        <v>227207</v>
      </c>
      <c r="I53" s="82">
        <v>187148</v>
      </c>
      <c r="J53" s="83">
        <v>182971</v>
      </c>
    </row>
    <row r="54" spans="1:11" x14ac:dyDescent="0.3">
      <c r="A54" s="11" t="s">
        <v>419</v>
      </c>
      <c r="B54" s="243">
        <v>49118.799999999996</v>
      </c>
      <c r="C54" s="126">
        <v>43535.93</v>
      </c>
      <c r="D54" s="173">
        <f t="shared" si="4"/>
        <v>0.12823591915918642</v>
      </c>
      <c r="E54" s="88">
        <v>47000</v>
      </c>
      <c r="F54" s="212">
        <f t="shared" si="5"/>
        <v>4.5080851063829641E-2</v>
      </c>
      <c r="G54" s="88">
        <v>16394.45</v>
      </c>
      <c r="H54" s="88">
        <v>42383</v>
      </c>
      <c r="I54" s="84">
        <v>83764</v>
      </c>
      <c r="J54" s="85">
        <v>160020</v>
      </c>
    </row>
    <row r="55" spans="1:11" s="1" customFormat="1" x14ac:dyDescent="0.3">
      <c r="A55" s="5" t="s">
        <v>94</v>
      </c>
      <c r="B55" s="244">
        <f>419.5</f>
        <v>419.5</v>
      </c>
      <c r="C55" s="91">
        <v>25.45</v>
      </c>
      <c r="D55" s="167">
        <f t="shared" si="4"/>
        <v>15.483300589390964</v>
      </c>
      <c r="E55" s="91">
        <v>400</v>
      </c>
      <c r="F55" s="65">
        <f t="shared" si="5"/>
        <v>4.8750000000000071E-2</v>
      </c>
      <c r="G55" s="90">
        <v>84</v>
      </c>
      <c r="H55" s="90">
        <v>2046</v>
      </c>
      <c r="I55" s="64">
        <v>1695</v>
      </c>
      <c r="J55" s="67">
        <v>1159</v>
      </c>
      <c r="K55" s="236"/>
    </row>
    <row r="56" spans="1:11" x14ac:dyDescent="0.3">
      <c r="A56" s="3" t="s">
        <v>94</v>
      </c>
      <c r="B56" s="240">
        <v>746971.3</v>
      </c>
      <c r="C56" s="25">
        <v>25.45</v>
      </c>
      <c r="D56" s="168">
        <f t="shared" si="4"/>
        <v>29349.542239685659</v>
      </c>
      <c r="E56" s="52">
        <v>400</v>
      </c>
      <c r="F56" s="8">
        <f t="shared" si="5"/>
        <v>1866.4282500000002</v>
      </c>
      <c r="G56" s="52">
        <v>84</v>
      </c>
      <c r="H56" s="52">
        <v>2046</v>
      </c>
      <c r="I56" s="88">
        <v>1695</v>
      </c>
      <c r="J56" s="85">
        <v>1159</v>
      </c>
    </row>
    <row r="57" spans="1:11" x14ac:dyDescent="0.3">
      <c r="A57" s="2" t="s">
        <v>23</v>
      </c>
      <c r="B57" s="277">
        <f>SUM(B58:B61)</f>
        <v>4246254.59</v>
      </c>
      <c r="C57" s="94">
        <v>2949889.6599999997</v>
      </c>
      <c r="D57" s="172">
        <f t="shared" si="4"/>
        <v>0.43946217635814899</v>
      </c>
      <c r="E57" s="79">
        <v>3022572</v>
      </c>
      <c r="F57" s="211">
        <f t="shared" si="5"/>
        <v>0.40484811941617926</v>
      </c>
      <c r="G57" s="79">
        <v>2605678.31</v>
      </c>
      <c r="H57" s="79">
        <v>3856846</v>
      </c>
      <c r="I57" s="64">
        <v>3430298</v>
      </c>
      <c r="J57" s="67">
        <v>2269252</v>
      </c>
    </row>
    <row r="58" spans="1:11" x14ac:dyDescent="0.3">
      <c r="A58" s="3" t="s">
        <v>420</v>
      </c>
      <c r="B58" s="271">
        <v>2781424.27</v>
      </c>
      <c r="C58" s="25">
        <v>2594271.36</v>
      </c>
      <c r="D58" s="168">
        <f t="shared" si="4"/>
        <v>7.2140838034769006E-2</v>
      </c>
      <c r="E58" s="52">
        <v>2436298</v>
      </c>
      <c r="F58" s="8">
        <f t="shared" si="5"/>
        <v>0.14166012121669835</v>
      </c>
      <c r="G58" s="52">
        <v>2574464.13</v>
      </c>
      <c r="H58" s="52">
        <v>3125384</v>
      </c>
      <c r="I58" s="82">
        <v>2465626</v>
      </c>
      <c r="J58" s="83">
        <v>1262828</v>
      </c>
    </row>
    <row r="59" spans="1:11" x14ac:dyDescent="0.3">
      <c r="A59" s="3" t="s">
        <v>24</v>
      </c>
      <c r="B59" s="271">
        <v>1460744.82</v>
      </c>
      <c r="C59" s="25">
        <v>355563.32</v>
      </c>
      <c r="D59" s="168">
        <f t="shared" si="4"/>
        <v>3.1082550922294239</v>
      </c>
      <c r="E59" s="52">
        <v>582274</v>
      </c>
      <c r="F59" s="8">
        <f t="shared" si="5"/>
        <v>1.5086897577429186</v>
      </c>
      <c r="G59" s="52">
        <v>31214.18</v>
      </c>
      <c r="H59" s="52">
        <v>604655</v>
      </c>
      <c r="I59" s="82">
        <v>691743</v>
      </c>
      <c r="J59" s="83">
        <v>804848</v>
      </c>
    </row>
    <row r="60" spans="1:11" x14ac:dyDescent="0.3">
      <c r="A60" s="3" t="s">
        <v>23</v>
      </c>
      <c r="B60" s="240">
        <v>4085.5</v>
      </c>
      <c r="C60" s="25">
        <v>54.98</v>
      </c>
      <c r="D60" s="168">
        <f t="shared" si="4"/>
        <v>73.308839578028383</v>
      </c>
      <c r="E60" s="52">
        <v>4000</v>
      </c>
      <c r="F60" s="8">
        <f t="shared" si="5"/>
        <v>2.1374999999999922E-2</v>
      </c>
      <c r="G60" s="52">
        <v>0</v>
      </c>
      <c r="H60" s="52">
        <v>23884</v>
      </c>
      <c r="I60" s="82">
        <v>3063</v>
      </c>
      <c r="J60" s="83">
        <v>40134</v>
      </c>
    </row>
    <row r="61" spans="1:11" x14ac:dyDescent="0.3">
      <c r="A61" s="11" t="s">
        <v>34</v>
      </c>
      <c r="B61" s="243">
        <v>0</v>
      </c>
      <c r="C61" s="126">
        <v>0</v>
      </c>
      <c r="D61" s="173" t="str">
        <f t="shared" si="4"/>
        <v>-</v>
      </c>
      <c r="E61" s="88">
        <v>0</v>
      </c>
      <c r="F61" s="212" t="str">
        <f t="shared" si="5"/>
        <v>-</v>
      </c>
      <c r="G61" s="88">
        <v>0</v>
      </c>
      <c r="H61" s="88">
        <v>102923</v>
      </c>
      <c r="I61" s="84">
        <v>269866</v>
      </c>
      <c r="J61" s="85">
        <v>161442</v>
      </c>
    </row>
    <row r="62" spans="1:11" x14ac:dyDescent="0.3">
      <c r="A62" s="17" t="s">
        <v>2</v>
      </c>
      <c r="B62" s="275">
        <f>SUM(B57+B55+B52+B49+B42)</f>
        <v>6974508.9800000004</v>
      </c>
      <c r="C62" s="76">
        <v>5474351.6412969697</v>
      </c>
      <c r="D62" s="77">
        <f t="shared" si="4"/>
        <v>0.27403379194465072</v>
      </c>
      <c r="E62" s="71">
        <v>5289432</v>
      </c>
      <c r="F62" s="19">
        <f t="shared" si="5"/>
        <v>0.31857427791868775</v>
      </c>
      <c r="G62" s="26">
        <v>4330035.0699999994</v>
      </c>
      <c r="H62" s="26">
        <v>6712548</v>
      </c>
      <c r="I62" s="26">
        <v>5973579</v>
      </c>
      <c r="J62" s="26">
        <v>4935864</v>
      </c>
      <c r="K62" s="247"/>
    </row>
    <row r="63" spans="1:11" x14ac:dyDescent="0.3">
      <c r="H63" s="21"/>
    </row>
    <row r="64" spans="1:11" x14ac:dyDescent="0.3">
      <c r="A64" s="250" t="s">
        <v>471</v>
      </c>
      <c r="B64" s="250"/>
      <c r="C64" s="250"/>
      <c r="D64"/>
      <c r="E64"/>
      <c r="F64"/>
      <c r="G64"/>
      <c r="H64"/>
      <c r="I64"/>
      <c r="J64"/>
    </row>
    <row r="65" spans="1:8" ht="4.2" customHeight="1" x14ac:dyDescent="0.3">
      <c r="D65" s="21"/>
      <c r="F65" s="21"/>
      <c r="H65" s="21"/>
    </row>
    <row r="66" spans="1:8" x14ac:dyDescent="0.3">
      <c r="A66" s="272" t="s">
        <v>473</v>
      </c>
    </row>
  </sheetData>
  <mergeCells count="3">
    <mergeCell ref="A3:A4"/>
    <mergeCell ref="A9:A10"/>
    <mergeCell ref="A40:A41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  <ignoredErrors>
    <ignoredError sqref="B42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showGridLines="0" tabSelected="1" zoomScale="90" zoomScaleNormal="90" zoomScaleSheetLayoutView="80" workbookViewId="0">
      <selection activeCell="N9" sqref="N9:N10"/>
    </sheetView>
  </sheetViews>
  <sheetFormatPr defaultRowHeight="14.4" x14ac:dyDescent="0.3"/>
  <cols>
    <col min="1" max="1" width="45.6640625" customWidth="1"/>
    <col min="2" max="3" width="15.6640625" style="21" customWidth="1"/>
    <col min="4" max="4" width="15.6640625" style="169" customWidth="1"/>
    <col min="5" max="5" width="15.6640625" style="21" customWidth="1"/>
    <col min="6" max="6" width="15.6640625" style="169" customWidth="1"/>
    <col min="7" max="7" width="15.6640625" style="21" customWidth="1"/>
    <col min="8" max="8" width="15.6640625" style="74" customWidth="1"/>
    <col min="9" max="10" width="15.6640625" style="21" customWidth="1"/>
  </cols>
  <sheetData>
    <row r="1" spans="1:10" s="28" customFormat="1" ht="18" x14ac:dyDescent="0.35">
      <c r="A1" s="27" t="s">
        <v>444</v>
      </c>
      <c r="B1" s="44"/>
      <c r="C1" s="44"/>
      <c r="D1" s="210"/>
      <c r="E1" s="44"/>
      <c r="F1" s="210"/>
      <c r="G1" s="44"/>
      <c r="H1" s="59"/>
      <c r="I1" s="44"/>
      <c r="J1" s="44"/>
    </row>
    <row r="3" spans="1:10" x14ac:dyDescent="0.3">
      <c r="A3" s="266" t="s">
        <v>87</v>
      </c>
      <c r="B3" s="60"/>
      <c r="C3" s="60"/>
      <c r="D3" s="170"/>
      <c r="E3" s="60"/>
      <c r="F3" s="170"/>
      <c r="G3" s="60"/>
      <c r="H3" s="61"/>
      <c r="I3" s="60"/>
      <c r="J3" s="60"/>
    </row>
    <row r="4" spans="1:10" ht="43.2" x14ac:dyDescent="0.3">
      <c r="A4" s="267"/>
      <c r="B4" s="22" t="s">
        <v>398</v>
      </c>
      <c r="C4" s="22" t="s">
        <v>407</v>
      </c>
      <c r="D4" s="171" t="s">
        <v>409</v>
      </c>
      <c r="E4" s="22" t="s">
        <v>95</v>
      </c>
      <c r="F4" s="171" t="s">
        <v>397</v>
      </c>
      <c r="G4" s="47" t="s">
        <v>414</v>
      </c>
      <c r="H4" s="47" t="s">
        <v>88</v>
      </c>
      <c r="I4" s="50" t="s">
        <v>89</v>
      </c>
      <c r="J4" s="51" t="s">
        <v>90</v>
      </c>
    </row>
    <row r="5" spans="1:10" s="6" customFormat="1" x14ac:dyDescent="0.3">
      <c r="A5" s="2" t="s">
        <v>25</v>
      </c>
      <c r="B5" s="63">
        <v>5713236.6900000004</v>
      </c>
      <c r="C5" s="91">
        <v>4025014.2284688773</v>
      </c>
      <c r="D5" s="167">
        <f>IFERROR(B5/C5-1,"-")</f>
        <v>0.41943266922892986</v>
      </c>
      <c r="E5" s="90">
        <v>4815647</v>
      </c>
      <c r="F5" s="65">
        <f>IFERROR(B5/E5-1,"-")</f>
        <v>0.1863902586713686</v>
      </c>
      <c r="G5" s="91">
        <v>3430796.29</v>
      </c>
      <c r="H5" s="91">
        <v>4993259</v>
      </c>
      <c r="I5" s="90">
        <v>5074889</v>
      </c>
      <c r="J5" s="92">
        <v>4121188</v>
      </c>
    </row>
    <row r="6" spans="1:10" s="1" customFormat="1" x14ac:dyDescent="0.3">
      <c r="A6" s="3" t="s">
        <v>27</v>
      </c>
      <c r="B6" s="271">
        <v>15381722.199999999</v>
      </c>
      <c r="C6" s="25">
        <v>11442165.130469093</v>
      </c>
      <c r="D6" s="168">
        <f t="shared" ref="D6:D7" si="0">IFERROR(B6/C6-1,"-")</f>
        <v>0.34430171428310752</v>
      </c>
      <c r="E6" s="52">
        <v>11384176</v>
      </c>
      <c r="F6" s="62">
        <f t="shared" ref="F6:F7" si="1">IFERROR(B6/E6-1,"-")</f>
        <v>0.35114936733233915</v>
      </c>
      <c r="G6" s="25">
        <v>9145241.8200000022</v>
      </c>
      <c r="H6" s="25">
        <v>14259217</v>
      </c>
      <c r="I6" s="52">
        <v>14102514</v>
      </c>
      <c r="J6" s="57">
        <v>12480822</v>
      </c>
    </row>
    <row r="7" spans="1:10" x14ac:dyDescent="0.3">
      <c r="A7" s="16" t="s">
        <v>2</v>
      </c>
      <c r="B7" s="275">
        <f>SUM(B5:B6)</f>
        <v>21094958.890000001</v>
      </c>
      <c r="C7" s="76">
        <v>15467179.358937971</v>
      </c>
      <c r="D7" s="77">
        <f t="shared" si="0"/>
        <v>0.36385299481317013</v>
      </c>
      <c r="E7" s="69">
        <v>16199823</v>
      </c>
      <c r="F7" s="70">
        <f t="shared" si="1"/>
        <v>0.30217218360966047</v>
      </c>
      <c r="G7" s="69">
        <v>12576038.110000003</v>
      </c>
      <c r="H7" s="69">
        <v>19252476</v>
      </c>
      <c r="I7" s="69">
        <v>19177403</v>
      </c>
      <c r="J7" s="71">
        <v>16602010</v>
      </c>
    </row>
    <row r="8" spans="1:10" x14ac:dyDescent="0.3">
      <c r="A8" s="6"/>
      <c r="B8" s="72"/>
      <c r="C8" s="72"/>
      <c r="E8" s="72"/>
    </row>
    <row r="9" spans="1:10" x14ac:dyDescent="0.3">
      <c r="A9" s="266" t="s">
        <v>3</v>
      </c>
      <c r="B9" s="45"/>
      <c r="C9" s="45"/>
      <c r="D9" s="170"/>
      <c r="E9" s="45"/>
      <c r="F9" s="170"/>
      <c r="G9" s="45"/>
      <c r="H9" s="75"/>
      <c r="I9" s="45"/>
      <c r="J9" s="45"/>
    </row>
    <row r="10" spans="1:10" ht="43.2" x14ac:dyDescent="0.3">
      <c r="A10" s="267"/>
      <c r="B10" s="22" t="s">
        <v>398</v>
      </c>
      <c r="C10" s="22" t="s">
        <v>407</v>
      </c>
      <c r="D10" s="171" t="s">
        <v>409</v>
      </c>
      <c r="E10" s="22" t="s">
        <v>95</v>
      </c>
      <c r="F10" s="171" t="s">
        <v>397</v>
      </c>
      <c r="G10" s="47" t="s">
        <v>414</v>
      </c>
      <c r="H10" s="47" t="s">
        <v>88</v>
      </c>
      <c r="I10" s="50" t="s">
        <v>89</v>
      </c>
      <c r="J10" s="51" t="s">
        <v>90</v>
      </c>
    </row>
    <row r="11" spans="1:10" x14ac:dyDescent="0.3">
      <c r="A11" s="3" t="s">
        <v>25</v>
      </c>
      <c r="B11" s="23">
        <v>2445050.2700000005</v>
      </c>
      <c r="C11" s="25">
        <v>1985986.4519116865</v>
      </c>
      <c r="D11" s="168">
        <v>0.23115153562423596</v>
      </c>
      <c r="E11" s="52">
        <v>2175810</v>
      </c>
      <c r="F11" s="8">
        <v>0.12374254645396454</v>
      </c>
      <c r="G11" s="52">
        <v>1306102.8700000003</v>
      </c>
      <c r="H11" s="52">
        <v>2341469</v>
      </c>
      <c r="I11" s="52">
        <v>2627264</v>
      </c>
      <c r="J11" s="57">
        <v>2029555</v>
      </c>
    </row>
    <row r="12" spans="1:10" x14ac:dyDescent="0.3">
      <c r="A12" s="3" t="s">
        <v>29</v>
      </c>
      <c r="B12" s="23">
        <v>2122751.5499999998</v>
      </c>
      <c r="C12" s="25">
        <v>1309413.6895802503</v>
      </c>
      <c r="D12" s="168">
        <v>0.62114659934590688</v>
      </c>
      <c r="E12" s="52">
        <v>1357420</v>
      </c>
      <c r="F12" s="8">
        <v>0.56381337390048758</v>
      </c>
      <c r="G12" s="52">
        <v>1297269.8800000001</v>
      </c>
      <c r="H12" s="52">
        <v>1340524</v>
      </c>
      <c r="I12" s="52">
        <v>1418703</v>
      </c>
      <c r="J12" s="83">
        <v>1296323</v>
      </c>
    </row>
    <row r="13" spans="1:10" x14ac:dyDescent="0.3">
      <c r="A13" s="3" t="s">
        <v>30</v>
      </c>
      <c r="B13" s="23">
        <v>3000</v>
      </c>
      <c r="C13" s="25">
        <v>1000</v>
      </c>
      <c r="D13" s="168">
        <v>2</v>
      </c>
      <c r="E13" s="52">
        <v>2000</v>
      </c>
      <c r="F13" s="8">
        <v>0.5</v>
      </c>
      <c r="G13" s="52">
        <v>0</v>
      </c>
      <c r="H13" s="52">
        <v>1689</v>
      </c>
      <c r="I13" s="52">
        <v>2697</v>
      </c>
      <c r="J13" s="83">
        <v>548</v>
      </c>
    </row>
    <row r="14" spans="1:10" x14ac:dyDescent="0.3">
      <c r="A14" s="3" t="s">
        <v>31</v>
      </c>
      <c r="B14" s="23">
        <v>0</v>
      </c>
      <c r="C14" s="25">
        <v>0</v>
      </c>
      <c r="D14" s="168" t="s">
        <v>469</v>
      </c>
      <c r="E14" s="52">
        <v>0</v>
      </c>
      <c r="F14" s="8" t="s">
        <v>469</v>
      </c>
      <c r="G14" s="52">
        <v>0</v>
      </c>
      <c r="H14" s="52">
        <v>380</v>
      </c>
      <c r="I14" s="52">
        <v>10035</v>
      </c>
      <c r="J14" s="83">
        <v>0</v>
      </c>
    </row>
    <row r="15" spans="1:10" x14ac:dyDescent="0.3">
      <c r="A15" s="3" t="s">
        <v>32</v>
      </c>
      <c r="B15" s="23">
        <v>57500</v>
      </c>
      <c r="C15" s="25">
        <v>48320.37</v>
      </c>
      <c r="D15" s="168">
        <v>0.18997433173628431</v>
      </c>
      <c r="E15" s="52">
        <v>63000</v>
      </c>
      <c r="F15" s="8">
        <v>-8.7301587301587324E-2</v>
      </c>
      <c r="G15" s="52">
        <v>38068.929999999993</v>
      </c>
      <c r="H15" s="52">
        <v>46569</v>
      </c>
      <c r="I15" s="52">
        <v>53430</v>
      </c>
      <c r="J15" s="83">
        <v>46934</v>
      </c>
    </row>
    <row r="16" spans="1:10" x14ac:dyDescent="0.3">
      <c r="A16" s="3" t="s">
        <v>33</v>
      </c>
      <c r="B16" s="23">
        <v>1084934.8699999999</v>
      </c>
      <c r="C16" s="25">
        <v>680293.71697694145</v>
      </c>
      <c r="D16" s="168">
        <v>0.59480360162840329</v>
      </c>
      <c r="E16" s="52">
        <v>1217417</v>
      </c>
      <c r="F16" s="8">
        <v>-0.10882230985767416</v>
      </c>
      <c r="G16" s="52">
        <v>789354.60999999987</v>
      </c>
      <c r="H16" s="52">
        <v>1262628</v>
      </c>
      <c r="I16" s="52">
        <v>962760</v>
      </c>
      <c r="J16" s="83">
        <v>747828</v>
      </c>
    </row>
    <row r="17" spans="1:10" x14ac:dyDescent="0.3">
      <c r="A17" s="16" t="s">
        <v>2</v>
      </c>
      <c r="B17" s="68">
        <v>5713236.6900000004</v>
      </c>
      <c r="C17" s="76">
        <v>4025014.2284688782</v>
      </c>
      <c r="D17" s="77">
        <v>0.41943266922892963</v>
      </c>
      <c r="E17" s="76">
        <v>4815647</v>
      </c>
      <c r="F17" s="77">
        <v>0.1863902586713686</v>
      </c>
      <c r="G17" s="76">
        <v>3430796.2900000005</v>
      </c>
      <c r="H17" s="76">
        <v>4993259</v>
      </c>
      <c r="I17" s="76">
        <v>5074889</v>
      </c>
      <c r="J17" s="71">
        <v>4121188</v>
      </c>
    </row>
    <row r="18" spans="1:10" x14ac:dyDescent="0.3">
      <c r="A18" s="6"/>
      <c r="B18" s="72"/>
      <c r="C18" s="72"/>
      <c r="E18" s="72"/>
    </row>
    <row r="19" spans="1:10" x14ac:dyDescent="0.3">
      <c r="A19" s="266" t="s">
        <v>9</v>
      </c>
      <c r="B19" s="45"/>
      <c r="C19" s="45"/>
      <c r="D19" s="170"/>
      <c r="E19" s="45"/>
      <c r="F19" s="170"/>
      <c r="G19" s="45"/>
      <c r="H19" s="75"/>
      <c r="I19" s="45"/>
      <c r="J19" s="45"/>
    </row>
    <row r="20" spans="1:10" ht="43.2" x14ac:dyDescent="0.3">
      <c r="A20" s="267"/>
      <c r="B20" s="22" t="s">
        <v>398</v>
      </c>
      <c r="C20" s="22" t="s">
        <v>407</v>
      </c>
      <c r="D20" s="171" t="s">
        <v>409</v>
      </c>
      <c r="E20" s="22" t="s">
        <v>95</v>
      </c>
      <c r="F20" s="171" t="s">
        <v>397</v>
      </c>
      <c r="G20" s="47" t="s">
        <v>414</v>
      </c>
      <c r="H20" s="47" t="s">
        <v>88</v>
      </c>
      <c r="I20" s="50" t="s">
        <v>89</v>
      </c>
      <c r="J20" s="51" t="s">
        <v>90</v>
      </c>
    </row>
    <row r="21" spans="1:10" x14ac:dyDescent="0.3">
      <c r="A21" s="2" t="s">
        <v>10</v>
      </c>
      <c r="B21" s="78">
        <v>3810302.94</v>
      </c>
      <c r="C21" s="94">
        <v>2682276.968468878</v>
      </c>
      <c r="D21" s="172">
        <v>0.42054790940364084</v>
      </c>
      <c r="E21" s="79">
        <v>2946815</v>
      </c>
      <c r="F21" s="211">
        <v>0.29302414301542501</v>
      </c>
      <c r="G21" s="79">
        <v>2306079.9400000004</v>
      </c>
      <c r="H21" s="79">
        <v>2845848</v>
      </c>
      <c r="I21" s="64">
        <v>2930974</v>
      </c>
      <c r="J21" s="67">
        <v>2799756</v>
      </c>
    </row>
    <row r="22" spans="1:10" x14ac:dyDescent="0.3">
      <c r="A22" s="3" t="s">
        <v>11</v>
      </c>
      <c r="B22" s="23">
        <v>2394550.37</v>
      </c>
      <c r="C22" s="25">
        <v>1700684.7235568361</v>
      </c>
      <c r="D22" s="168">
        <v>0.40799193220951824</v>
      </c>
      <c r="E22" s="52">
        <v>1848162</v>
      </c>
      <c r="F22" s="8">
        <v>0.2956387859938685</v>
      </c>
      <c r="G22" s="52">
        <v>1491621.2400000002</v>
      </c>
      <c r="H22" s="52">
        <v>1866019</v>
      </c>
      <c r="I22" s="82">
        <v>1946641</v>
      </c>
      <c r="J22" s="83">
        <v>1829489</v>
      </c>
    </row>
    <row r="23" spans="1:10" x14ac:dyDescent="0.3">
      <c r="A23" s="3" t="s">
        <v>12</v>
      </c>
      <c r="B23" s="23">
        <v>17886.68</v>
      </c>
      <c r="C23" s="25">
        <v>22887.22</v>
      </c>
      <c r="D23" s="168">
        <v>-0.21848612457083039</v>
      </c>
      <c r="E23" s="52">
        <v>24204</v>
      </c>
      <c r="F23" s="8">
        <v>-0.26100313997686331</v>
      </c>
      <c r="G23" s="52">
        <v>14936.539999999999</v>
      </c>
      <c r="H23" s="52">
        <v>68819</v>
      </c>
      <c r="I23" s="82">
        <v>71703</v>
      </c>
      <c r="J23" s="83">
        <v>87174</v>
      </c>
    </row>
    <row r="24" spans="1:10" x14ac:dyDescent="0.3">
      <c r="A24" s="3" t="s">
        <v>13</v>
      </c>
      <c r="B24" s="23">
        <v>1034709.6500000001</v>
      </c>
      <c r="C24" s="25">
        <v>710773.91052804189</v>
      </c>
      <c r="D24" s="168">
        <v>0.45575074531267301</v>
      </c>
      <c r="E24" s="52">
        <v>781085</v>
      </c>
      <c r="F24" s="8">
        <v>0.32470813035713153</v>
      </c>
      <c r="G24" s="52">
        <v>591755.07000000007</v>
      </c>
      <c r="H24" s="52">
        <v>680132</v>
      </c>
      <c r="I24" s="82">
        <v>686798</v>
      </c>
      <c r="J24" s="83">
        <v>681636</v>
      </c>
    </row>
    <row r="25" spans="1:10" x14ac:dyDescent="0.3">
      <c r="A25" s="3" t="s">
        <v>14</v>
      </c>
      <c r="B25" s="23">
        <v>155942.04000000004</v>
      </c>
      <c r="C25" s="25">
        <v>122203.85999999999</v>
      </c>
      <c r="D25" s="168">
        <v>0.27608113197079098</v>
      </c>
      <c r="E25" s="52">
        <v>130836</v>
      </c>
      <c r="F25" s="8">
        <v>0.19188938824176871</v>
      </c>
      <c r="G25" s="52">
        <v>112815.66</v>
      </c>
      <c r="H25" s="52">
        <v>89806</v>
      </c>
      <c r="I25" s="82">
        <v>86857</v>
      </c>
      <c r="J25" s="83">
        <v>76096</v>
      </c>
    </row>
    <row r="26" spans="1:10" x14ac:dyDescent="0.3">
      <c r="A26" s="3" t="s">
        <v>15</v>
      </c>
      <c r="B26" s="23">
        <v>96261.360000000015</v>
      </c>
      <c r="C26" s="25">
        <v>63342.650000000009</v>
      </c>
      <c r="D26" s="168">
        <v>0.51969265573827439</v>
      </c>
      <c r="E26" s="52">
        <v>90060</v>
      </c>
      <c r="F26" s="8">
        <v>6.8858094603597708E-2</v>
      </c>
      <c r="G26" s="52">
        <v>58297.279999999999</v>
      </c>
      <c r="H26" s="52">
        <v>72616</v>
      </c>
      <c r="I26" s="82">
        <v>68024</v>
      </c>
      <c r="J26" s="83">
        <v>44922</v>
      </c>
    </row>
    <row r="27" spans="1:10" x14ac:dyDescent="0.3">
      <c r="A27" s="3" t="s">
        <v>412</v>
      </c>
      <c r="B27" s="23">
        <v>110952.84</v>
      </c>
      <c r="C27" s="25">
        <v>62384.604384000013</v>
      </c>
      <c r="D27" s="168">
        <v>0.77852919154611877</v>
      </c>
      <c r="E27" s="52">
        <v>72468</v>
      </c>
      <c r="F27" s="8">
        <v>0.53105977810895832</v>
      </c>
      <c r="G27" s="52">
        <v>36654.149999999994</v>
      </c>
      <c r="H27" s="52">
        <v>68456</v>
      </c>
      <c r="I27" s="84">
        <v>70951</v>
      </c>
      <c r="J27" s="85">
        <v>80439</v>
      </c>
    </row>
    <row r="28" spans="1:10" x14ac:dyDescent="0.3">
      <c r="A28" s="2" t="s">
        <v>16</v>
      </c>
      <c r="B28" s="78">
        <v>517433.75000000006</v>
      </c>
      <c r="C28" s="94">
        <v>209073.39999999997</v>
      </c>
      <c r="D28" s="172">
        <v>1.4748903973437089</v>
      </c>
      <c r="E28" s="79">
        <v>394800</v>
      </c>
      <c r="F28" s="211">
        <v>0.3106224670719353</v>
      </c>
      <c r="G28" s="79">
        <v>252211.80000000002</v>
      </c>
      <c r="H28" s="79">
        <v>503547</v>
      </c>
      <c r="I28" s="64">
        <v>424775</v>
      </c>
      <c r="J28" s="67">
        <v>259674</v>
      </c>
    </row>
    <row r="29" spans="1:10" s="6" customFormat="1" x14ac:dyDescent="0.3">
      <c r="A29" s="3" t="s">
        <v>17</v>
      </c>
      <c r="B29" s="23">
        <v>508633.75000000006</v>
      </c>
      <c r="C29" s="25">
        <v>171960.06999999998</v>
      </c>
      <c r="D29" s="168">
        <v>1.9578596356700722</v>
      </c>
      <c r="E29" s="52">
        <v>388200</v>
      </c>
      <c r="F29" s="8">
        <v>0.31023634724368887</v>
      </c>
      <c r="G29" s="52">
        <v>238463.86000000002</v>
      </c>
      <c r="H29" s="52">
        <v>489366</v>
      </c>
      <c r="I29" s="82">
        <v>419933</v>
      </c>
      <c r="J29" s="83">
        <v>249636</v>
      </c>
    </row>
    <row r="30" spans="1:10" x14ac:dyDescent="0.3">
      <c r="A30" s="3" t="s">
        <v>18</v>
      </c>
      <c r="B30" s="23">
        <v>8800</v>
      </c>
      <c r="C30" s="25">
        <v>37113.33</v>
      </c>
      <c r="D30" s="168">
        <v>-0.76288842849725425</v>
      </c>
      <c r="E30" s="52">
        <v>6600</v>
      </c>
      <c r="F30" s="8">
        <v>0.33333333333333326</v>
      </c>
      <c r="G30" s="52">
        <v>13747.939999999999</v>
      </c>
      <c r="H30" s="52">
        <v>14181</v>
      </c>
      <c r="I30" s="84">
        <v>4842</v>
      </c>
      <c r="J30" s="85">
        <v>10038</v>
      </c>
    </row>
    <row r="31" spans="1:10" x14ac:dyDescent="0.3">
      <c r="A31" s="2" t="s">
        <v>19</v>
      </c>
      <c r="B31" s="78">
        <v>1027700</v>
      </c>
      <c r="C31" s="94">
        <v>607508.21</v>
      </c>
      <c r="D31" s="172">
        <v>0.69166438096367466</v>
      </c>
      <c r="E31" s="79">
        <v>1097100</v>
      </c>
      <c r="F31" s="211">
        <v>-6.3257679336432449E-2</v>
      </c>
      <c r="G31" s="79">
        <v>766881.37</v>
      </c>
      <c r="H31" s="79">
        <v>1117612</v>
      </c>
      <c r="I31" s="64">
        <v>895510</v>
      </c>
      <c r="J31" s="67">
        <v>664821</v>
      </c>
    </row>
    <row r="32" spans="1:10" x14ac:dyDescent="0.3">
      <c r="A32" s="3" t="s">
        <v>20</v>
      </c>
      <c r="B32" s="23">
        <v>131200</v>
      </c>
      <c r="C32" s="25">
        <v>50948.609999999993</v>
      </c>
      <c r="D32" s="168">
        <v>1.5751438557401274</v>
      </c>
      <c r="E32" s="52">
        <v>131200</v>
      </c>
      <c r="F32" s="8">
        <v>0</v>
      </c>
      <c r="G32" s="52">
        <v>17173.13</v>
      </c>
      <c r="H32" s="52">
        <v>83366</v>
      </c>
      <c r="I32" s="82">
        <v>67229</v>
      </c>
      <c r="J32" s="83">
        <v>54804</v>
      </c>
    </row>
    <row r="33" spans="1:10" x14ac:dyDescent="0.3">
      <c r="A33" s="11" t="s">
        <v>419</v>
      </c>
      <c r="B33" s="87">
        <v>896500</v>
      </c>
      <c r="C33" s="126">
        <v>556559.6</v>
      </c>
      <c r="D33" s="173">
        <v>0.61078885352080903</v>
      </c>
      <c r="E33" s="88">
        <v>965900</v>
      </c>
      <c r="F33" s="212">
        <v>-7.1850088000828261E-2</v>
      </c>
      <c r="G33" s="88">
        <v>749708.24</v>
      </c>
      <c r="H33" s="88">
        <v>1034246</v>
      </c>
      <c r="I33" s="84">
        <v>828281</v>
      </c>
      <c r="J33" s="85">
        <v>610017</v>
      </c>
    </row>
    <row r="34" spans="1:10" s="1" customFormat="1" x14ac:dyDescent="0.3">
      <c r="A34" s="5" t="s">
        <v>94</v>
      </c>
      <c r="B34" s="63">
        <v>0</v>
      </c>
      <c r="C34" s="91">
        <v>5.09</v>
      </c>
      <c r="D34" s="167">
        <v>-1</v>
      </c>
      <c r="E34" s="91">
        <v>0</v>
      </c>
      <c r="F34" s="65" t="s">
        <v>469</v>
      </c>
      <c r="G34" s="90">
        <v>0</v>
      </c>
      <c r="H34" s="64">
        <v>932</v>
      </c>
      <c r="I34" s="64">
        <v>855</v>
      </c>
      <c r="J34" s="67">
        <v>1503</v>
      </c>
    </row>
    <row r="35" spans="1:10" x14ac:dyDescent="0.3">
      <c r="A35" s="3" t="s">
        <v>94</v>
      </c>
      <c r="B35" s="23">
        <v>0</v>
      </c>
      <c r="C35" s="25">
        <v>5.09</v>
      </c>
      <c r="D35" s="168">
        <v>-1</v>
      </c>
      <c r="E35" s="52">
        <v>0</v>
      </c>
      <c r="F35" s="8" t="s">
        <v>469</v>
      </c>
      <c r="G35" s="52">
        <v>0</v>
      </c>
      <c r="H35" s="88">
        <v>932</v>
      </c>
      <c r="I35" s="88">
        <v>855</v>
      </c>
      <c r="J35" s="85">
        <v>1503</v>
      </c>
    </row>
    <row r="36" spans="1:10" x14ac:dyDescent="0.3">
      <c r="A36" s="2" t="s">
        <v>22</v>
      </c>
      <c r="B36" s="78">
        <v>0</v>
      </c>
      <c r="C36" s="94">
        <v>8735.2799999999988</v>
      </c>
      <c r="D36" s="172">
        <v>-1</v>
      </c>
      <c r="E36" s="79">
        <v>0</v>
      </c>
      <c r="F36" s="211" t="s">
        <v>469</v>
      </c>
      <c r="G36" s="79">
        <v>6296.4500000000007</v>
      </c>
      <c r="H36" s="79">
        <v>0</v>
      </c>
      <c r="I36" s="64">
        <v>0</v>
      </c>
      <c r="J36" s="67">
        <v>0</v>
      </c>
    </row>
    <row r="37" spans="1:10" x14ac:dyDescent="0.3">
      <c r="A37" s="3" t="s">
        <v>417</v>
      </c>
      <c r="B37" s="23">
        <v>0</v>
      </c>
      <c r="C37" s="25">
        <v>8735.2799999999988</v>
      </c>
      <c r="D37" s="168">
        <v>-1</v>
      </c>
      <c r="E37" s="52">
        <v>0</v>
      </c>
      <c r="F37" s="8" t="s">
        <v>469</v>
      </c>
      <c r="G37" s="52">
        <v>6296.4500000000007</v>
      </c>
      <c r="H37" s="52">
        <v>0</v>
      </c>
      <c r="I37" s="84">
        <v>0</v>
      </c>
      <c r="J37" s="85">
        <v>0</v>
      </c>
    </row>
    <row r="38" spans="1:10" x14ac:dyDescent="0.3">
      <c r="A38" s="2" t="s">
        <v>23</v>
      </c>
      <c r="B38" s="78">
        <v>357800</v>
      </c>
      <c r="C38" s="94">
        <v>510818.00999999989</v>
      </c>
      <c r="D38" s="172">
        <v>-0.29955484537438282</v>
      </c>
      <c r="E38" s="79">
        <v>376932</v>
      </c>
      <c r="F38" s="211">
        <v>-5.0757165748729238E-2</v>
      </c>
      <c r="G38" s="79">
        <v>94765.66</v>
      </c>
      <c r="H38" s="79">
        <v>522256</v>
      </c>
      <c r="I38" s="64">
        <v>822344</v>
      </c>
      <c r="J38" s="67">
        <v>395434</v>
      </c>
    </row>
    <row r="39" spans="1:10" s="6" customFormat="1" x14ac:dyDescent="0.3">
      <c r="A39" s="3" t="s">
        <v>420</v>
      </c>
      <c r="B39" s="23">
        <v>56200</v>
      </c>
      <c r="C39" s="25">
        <v>46160.54</v>
      </c>
      <c r="D39" s="168">
        <v>0.2174900900206107</v>
      </c>
      <c r="E39" s="52">
        <v>75797</v>
      </c>
      <c r="F39" s="8">
        <v>-0.25854585273823505</v>
      </c>
      <c r="G39" s="52">
        <v>42744.149999999994</v>
      </c>
      <c r="H39" s="52">
        <v>38514</v>
      </c>
      <c r="I39" s="82">
        <v>21219</v>
      </c>
      <c r="J39" s="83">
        <v>0</v>
      </c>
    </row>
    <row r="40" spans="1:10" s="6" customFormat="1" x14ac:dyDescent="0.3">
      <c r="A40" s="3" t="s">
        <v>24</v>
      </c>
      <c r="B40" s="23">
        <v>40000</v>
      </c>
      <c r="C40" s="25">
        <v>8151.29</v>
      </c>
      <c r="D40" s="168">
        <v>3.9071987378684847</v>
      </c>
      <c r="E40" s="52">
        <v>20000</v>
      </c>
      <c r="F40" s="8">
        <v>1</v>
      </c>
      <c r="G40" s="52">
        <v>4124.8600000000006</v>
      </c>
      <c r="H40" s="52">
        <v>183249</v>
      </c>
      <c r="I40" s="82">
        <v>342502</v>
      </c>
      <c r="J40" s="83">
        <v>39249</v>
      </c>
    </row>
    <row r="41" spans="1:10" x14ac:dyDescent="0.3">
      <c r="A41" s="3" t="s">
        <v>23</v>
      </c>
      <c r="B41" s="23">
        <v>11600</v>
      </c>
      <c r="C41" s="25">
        <v>4617.6900000000005</v>
      </c>
      <c r="D41" s="168">
        <v>1.5120785500975593</v>
      </c>
      <c r="E41" s="52">
        <v>11800</v>
      </c>
      <c r="F41" s="8">
        <v>-1.6949152542372836E-2</v>
      </c>
      <c r="G41" s="52">
        <v>838.65</v>
      </c>
      <c r="H41" s="52">
        <v>4669</v>
      </c>
      <c r="I41" s="82">
        <v>7091</v>
      </c>
      <c r="J41" s="83">
        <v>5856</v>
      </c>
    </row>
    <row r="42" spans="1:10" x14ac:dyDescent="0.3">
      <c r="A42" s="11" t="s">
        <v>34</v>
      </c>
      <c r="B42" s="87">
        <v>250000</v>
      </c>
      <c r="C42" s="126">
        <v>451888.48999999987</v>
      </c>
      <c r="D42" s="173">
        <v>-0.44676617012307596</v>
      </c>
      <c r="E42" s="88">
        <v>269335</v>
      </c>
      <c r="F42" s="212">
        <v>-7.1787922104442403E-2</v>
      </c>
      <c r="G42" s="88">
        <v>47058.000000000007</v>
      </c>
      <c r="H42" s="88">
        <v>295824</v>
      </c>
      <c r="I42" s="84">
        <v>451532</v>
      </c>
      <c r="J42" s="85">
        <v>350329</v>
      </c>
    </row>
    <row r="43" spans="1:10" x14ac:dyDescent="0.3">
      <c r="A43" s="13" t="s">
        <v>96</v>
      </c>
      <c r="B43" s="63">
        <v>0</v>
      </c>
      <c r="C43" s="91">
        <v>6597.27</v>
      </c>
      <c r="D43" s="167">
        <v>-1</v>
      </c>
      <c r="E43" s="67">
        <v>0</v>
      </c>
      <c r="F43" s="213" t="s">
        <v>469</v>
      </c>
      <c r="G43" s="92">
        <v>4561.07</v>
      </c>
      <c r="H43" s="79">
        <v>3064</v>
      </c>
      <c r="I43" s="79">
        <v>431</v>
      </c>
      <c r="J43" s="86">
        <v>0</v>
      </c>
    </row>
    <row r="44" spans="1:10" x14ac:dyDescent="0.3">
      <c r="A44" s="12" t="s">
        <v>96</v>
      </c>
      <c r="B44" s="23">
        <v>0</v>
      </c>
      <c r="C44" s="25">
        <v>6597.27</v>
      </c>
      <c r="D44" s="168">
        <v>-1</v>
      </c>
      <c r="E44" s="83">
        <v>0</v>
      </c>
      <c r="F44" s="214" t="s">
        <v>469</v>
      </c>
      <c r="G44" s="57">
        <v>4561.07</v>
      </c>
      <c r="H44" s="150">
        <v>3064</v>
      </c>
      <c r="I44" s="150">
        <v>431</v>
      </c>
      <c r="J44" s="149">
        <v>0</v>
      </c>
    </row>
    <row r="45" spans="1:10" x14ac:dyDescent="0.3">
      <c r="A45" s="17" t="s">
        <v>2</v>
      </c>
      <c r="B45" s="68">
        <v>5713236.6900000004</v>
      </c>
      <c r="C45" s="76">
        <v>4025014.2284688773</v>
      </c>
      <c r="D45" s="77">
        <v>0.41943266922892986</v>
      </c>
      <c r="E45" s="71">
        <v>4815647</v>
      </c>
      <c r="F45" s="19">
        <v>0.1863902586713686</v>
      </c>
      <c r="G45" s="26">
        <v>3430796.29</v>
      </c>
      <c r="H45" s="26">
        <v>4993259</v>
      </c>
      <c r="I45" s="26">
        <v>5074889</v>
      </c>
      <c r="J45" s="26">
        <v>4121188</v>
      </c>
    </row>
    <row r="47" spans="1:10" x14ac:dyDescent="0.3">
      <c r="A47" s="250" t="s">
        <v>471</v>
      </c>
      <c r="B47" s="250"/>
      <c r="C47" s="250"/>
      <c r="D47"/>
      <c r="E47"/>
      <c r="F47"/>
      <c r="G47"/>
      <c r="H47"/>
      <c r="I47"/>
      <c r="J47"/>
    </row>
    <row r="48" spans="1:10" ht="6.6" customHeight="1" x14ac:dyDescent="0.3"/>
    <row r="49" spans="1:1" x14ac:dyDescent="0.3">
      <c r="A49" s="272" t="s">
        <v>473</v>
      </c>
    </row>
  </sheetData>
  <mergeCells count="3">
    <mergeCell ref="A3:A4"/>
    <mergeCell ref="A9:A10"/>
    <mergeCell ref="A19:A20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showGridLines="0" topLeftCell="A40" zoomScale="90" zoomScaleNormal="90" zoomScaleSheetLayoutView="80" workbookViewId="0">
      <selection activeCell="N23" sqref="N23"/>
    </sheetView>
  </sheetViews>
  <sheetFormatPr defaultRowHeight="14.4" x14ac:dyDescent="0.3"/>
  <cols>
    <col min="1" max="1" width="45.6640625" customWidth="1"/>
    <col min="2" max="3" width="15.6640625" style="21" customWidth="1"/>
    <col min="4" max="4" width="15.6640625" style="169" customWidth="1"/>
    <col min="5" max="5" width="15.6640625" style="21" customWidth="1"/>
    <col min="6" max="6" width="15.6640625" style="169" customWidth="1"/>
    <col min="7" max="7" width="15.6640625" style="21" customWidth="1"/>
    <col min="8" max="8" width="15.6640625" style="74" customWidth="1"/>
    <col min="9" max="10" width="15.6640625" style="21" customWidth="1"/>
    <col min="12" max="12" width="12.21875" bestFit="1" customWidth="1"/>
  </cols>
  <sheetData>
    <row r="1" spans="1:12" s="28" customFormat="1" ht="18" x14ac:dyDescent="0.35">
      <c r="A1" s="27" t="s">
        <v>443</v>
      </c>
      <c r="B1" s="44"/>
      <c r="C1" s="44"/>
      <c r="D1" s="210"/>
      <c r="E1" s="44"/>
      <c r="F1" s="210"/>
      <c r="G1" s="44"/>
      <c r="H1" s="59"/>
      <c r="I1" s="44"/>
      <c r="J1" s="44"/>
    </row>
    <row r="3" spans="1:12" x14ac:dyDescent="0.3">
      <c r="A3" s="266" t="s">
        <v>87</v>
      </c>
      <c r="B3" s="60"/>
      <c r="C3" s="60"/>
      <c r="D3" s="170"/>
      <c r="E3" s="60"/>
      <c r="F3" s="170"/>
      <c r="G3" s="60"/>
      <c r="H3" s="61"/>
      <c r="I3" s="60"/>
      <c r="J3" s="60"/>
    </row>
    <row r="4" spans="1:12" ht="43.2" x14ac:dyDescent="0.3">
      <c r="A4" s="267"/>
      <c r="B4" s="22" t="s">
        <v>398</v>
      </c>
      <c r="C4" s="22" t="s">
        <v>407</v>
      </c>
      <c r="D4" s="171" t="s">
        <v>409</v>
      </c>
      <c r="E4" s="22" t="s">
        <v>95</v>
      </c>
      <c r="F4" s="171" t="s">
        <v>397</v>
      </c>
      <c r="G4" s="47" t="s">
        <v>414</v>
      </c>
      <c r="H4" s="47" t="s">
        <v>88</v>
      </c>
      <c r="I4" s="50" t="s">
        <v>89</v>
      </c>
      <c r="J4" s="51" t="s">
        <v>90</v>
      </c>
    </row>
    <row r="5" spans="1:12" s="6" customFormat="1" x14ac:dyDescent="0.3">
      <c r="A5" s="4" t="s">
        <v>25</v>
      </c>
      <c r="B5" s="23">
        <v>5713236.6900000004</v>
      </c>
      <c r="C5" s="25">
        <v>4025014.2284688773</v>
      </c>
      <c r="D5" s="237">
        <f>IFERROR(B5/C5-1,"-")</f>
        <v>0.41943266922892986</v>
      </c>
      <c r="E5" s="52">
        <v>4815647</v>
      </c>
      <c r="F5" s="62">
        <f>IFERROR(B5/E5-1,"-")</f>
        <v>0.1863902586713686</v>
      </c>
      <c r="G5" s="25">
        <v>3430796.29</v>
      </c>
      <c r="H5" s="25">
        <v>4993259</v>
      </c>
      <c r="I5" s="52">
        <v>5074889</v>
      </c>
      <c r="J5" s="57">
        <v>4121188</v>
      </c>
    </row>
    <row r="6" spans="1:12" s="6" customFormat="1" x14ac:dyDescent="0.3">
      <c r="A6" s="5" t="s">
        <v>27</v>
      </c>
      <c r="B6" s="274">
        <v>15381722.199999999</v>
      </c>
      <c r="C6" s="91">
        <v>11442165.130469093</v>
      </c>
      <c r="D6" s="167">
        <f t="shared" ref="D6:D7" si="0">IFERROR(B6/C6-1,"-")</f>
        <v>0.34430171428310752</v>
      </c>
      <c r="E6" s="90">
        <v>11384176</v>
      </c>
      <c r="F6" s="65">
        <f t="shared" ref="F6:F7" si="1">IFERROR(B6/E6-1,"-")</f>
        <v>0.35114936733233915</v>
      </c>
      <c r="G6" s="91">
        <v>9145241.8200000022</v>
      </c>
      <c r="H6" s="91">
        <v>14259217</v>
      </c>
      <c r="I6" s="90">
        <v>14102514</v>
      </c>
      <c r="J6" s="92">
        <v>12480822</v>
      </c>
      <c r="L6" s="261"/>
    </row>
    <row r="7" spans="1:12" x14ac:dyDescent="0.3">
      <c r="A7" s="16" t="s">
        <v>2</v>
      </c>
      <c r="B7" s="275">
        <f>SUM(B5:B6)</f>
        <v>21094958.890000001</v>
      </c>
      <c r="C7" s="76">
        <v>15467179.358937971</v>
      </c>
      <c r="D7" s="77">
        <f t="shared" si="0"/>
        <v>0.36385299481317013</v>
      </c>
      <c r="E7" s="76">
        <v>16199823</v>
      </c>
      <c r="F7" s="70">
        <f t="shared" si="1"/>
        <v>0.30217218360966047</v>
      </c>
      <c r="G7" s="69">
        <v>12576038.110000003</v>
      </c>
      <c r="H7" s="69">
        <v>19252476</v>
      </c>
      <c r="I7" s="69">
        <v>19177403</v>
      </c>
      <c r="J7" s="71">
        <v>16602010</v>
      </c>
    </row>
    <row r="8" spans="1:12" x14ac:dyDescent="0.3">
      <c r="A8" s="6"/>
      <c r="B8" s="72"/>
      <c r="C8" s="72"/>
      <c r="E8" s="72"/>
    </row>
    <row r="9" spans="1:12" x14ac:dyDescent="0.3">
      <c r="A9" s="266" t="s">
        <v>3</v>
      </c>
      <c r="B9" s="45"/>
      <c r="C9" s="45"/>
      <c r="D9" s="170"/>
      <c r="E9" s="45"/>
      <c r="F9" s="170"/>
      <c r="G9" s="45"/>
      <c r="H9" s="75"/>
      <c r="I9" s="45"/>
      <c r="J9" s="45"/>
    </row>
    <row r="10" spans="1:12" ht="43.2" x14ac:dyDescent="0.3">
      <c r="A10" s="267"/>
      <c r="B10" s="22" t="s">
        <v>398</v>
      </c>
      <c r="C10" s="22" t="s">
        <v>407</v>
      </c>
      <c r="D10" s="171" t="s">
        <v>409</v>
      </c>
      <c r="E10" s="22" t="s">
        <v>95</v>
      </c>
      <c r="F10" s="171" t="s">
        <v>397</v>
      </c>
      <c r="G10" s="47" t="s">
        <v>414</v>
      </c>
      <c r="H10" s="47" t="s">
        <v>88</v>
      </c>
      <c r="I10" s="50" t="s">
        <v>89</v>
      </c>
      <c r="J10" s="51" t="s">
        <v>90</v>
      </c>
    </row>
    <row r="11" spans="1:12" x14ac:dyDescent="0.3">
      <c r="A11" s="3" t="s">
        <v>60</v>
      </c>
      <c r="B11" s="271">
        <v>3486635.99</v>
      </c>
      <c r="C11" s="25">
        <v>2419490.2983483369</v>
      </c>
      <c r="D11" s="168">
        <f t="shared" ref="D11:D33" si="2">IFERROR(B11/C11-1,"-")</f>
        <v>0.44106219081768971</v>
      </c>
      <c r="E11" s="52">
        <v>1898875</v>
      </c>
      <c r="F11" s="8">
        <f t="shared" ref="F11:F33" si="3">IFERROR(B11/E11-1,"-")</f>
        <v>0.83615877295767249</v>
      </c>
      <c r="G11" s="52">
        <v>2101710.7400000002</v>
      </c>
      <c r="H11" s="52">
        <v>3536012</v>
      </c>
      <c r="I11" s="52">
        <v>3383838</v>
      </c>
      <c r="J11" s="57">
        <v>3251612</v>
      </c>
      <c r="K11" s="247"/>
    </row>
    <row r="12" spans="1:12" x14ac:dyDescent="0.3">
      <c r="A12" s="3" t="s">
        <v>326</v>
      </c>
      <c r="B12" s="240">
        <v>0</v>
      </c>
      <c r="C12" s="25">
        <v>0</v>
      </c>
      <c r="D12" s="168" t="str">
        <f t="shared" si="2"/>
        <v>-</v>
      </c>
      <c r="E12" s="52">
        <v>0</v>
      </c>
      <c r="F12" s="8" t="str">
        <f t="shared" si="3"/>
        <v>-</v>
      </c>
      <c r="G12" s="52">
        <v>0</v>
      </c>
      <c r="H12" s="52">
        <v>0</v>
      </c>
      <c r="I12" s="52">
        <v>112097</v>
      </c>
      <c r="J12" s="83">
        <v>130532</v>
      </c>
    </row>
    <row r="13" spans="1:12" x14ac:dyDescent="0.3">
      <c r="A13" s="3" t="s">
        <v>61</v>
      </c>
      <c r="B13" s="240">
        <v>552139.11999999988</v>
      </c>
      <c r="C13" s="25">
        <v>1454198.9014201546</v>
      </c>
      <c r="D13" s="168">
        <f t="shared" si="2"/>
        <v>-0.62031389278262627</v>
      </c>
      <c r="E13" s="52">
        <v>1615573</v>
      </c>
      <c r="F13" s="8">
        <f t="shared" si="3"/>
        <v>-0.65823944817102054</v>
      </c>
      <c r="G13" s="52">
        <v>1072403.1200000001</v>
      </c>
      <c r="H13" s="52">
        <v>1390978</v>
      </c>
      <c r="I13" s="52">
        <v>1510274</v>
      </c>
      <c r="J13" s="83">
        <v>1118873</v>
      </c>
    </row>
    <row r="14" spans="1:12" x14ac:dyDescent="0.3">
      <c r="A14" s="3" t="s">
        <v>62</v>
      </c>
      <c r="B14" s="271">
        <v>2084369.51</v>
      </c>
      <c r="C14" s="25">
        <v>70329.279999999999</v>
      </c>
      <c r="D14" s="168">
        <f t="shared" si="2"/>
        <v>28.637293457291189</v>
      </c>
      <c r="E14" s="52">
        <v>94827</v>
      </c>
      <c r="F14" s="8">
        <f t="shared" si="3"/>
        <v>20.980759804696973</v>
      </c>
      <c r="G14" s="52">
        <v>55154.61</v>
      </c>
      <c r="H14" s="52">
        <v>127647</v>
      </c>
      <c r="I14" s="52">
        <v>142001</v>
      </c>
      <c r="J14" s="83">
        <v>90832</v>
      </c>
    </row>
    <row r="15" spans="1:12" x14ac:dyDescent="0.3">
      <c r="A15" s="3" t="s">
        <v>327</v>
      </c>
      <c r="B15" s="240">
        <v>0</v>
      </c>
      <c r="C15" s="25">
        <v>0</v>
      </c>
      <c r="D15" s="168" t="str">
        <f t="shared" si="2"/>
        <v>-</v>
      </c>
      <c r="E15" s="52">
        <v>0</v>
      </c>
      <c r="F15" s="8" t="str">
        <f t="shared" si="3"/>
        <v>-</v>
      </c>
      <c r="G15" s="52">
        <v>0</v>
      </c>
      <c r="H15" s="52">
        <v>0</v>
      </c>
      <c r="I15" s="52">
        <v>103076</v>
      </c>
      <c r="J15" s="83">
        <v>68354</v>
      </c>
    </row>
    <row r="16" spans="1:12" x14ac:dyDescent="0.3">
      <c r="A16" s="3" t="s">
        <v>63</v>
      </c>
      <c r="B16" s="271">
        <v>1163267.74</v>
      </c>
      <c r="C16" s="25">
        <v>820219.1</v>
      </c>
      <c r="D16" s="168">
        <f t="shared" si="2"/>
        <v>0.41824024824586514</v>
      </c>
      <c r="E16" s="52">
        <v>791878</v>
      </c>
      <c r="F16" s="8">
        <f t="shared" si="3"/>
        <v>0.46899868414073875</v>
      </c>
      <c r="G16" s="52">
        <v>802538.29</v>
      </c>
      <c r="H16" s="52">
        <v>987348</v>
      </c>
      <c r="I16" s="52">
        <v>886874</v>
      </c>
      <c r="J16" s="83">
        <v>967015</v>
      </c>
    </row>
    <row r="17" spans="1:12" x14ac:dyDescent="0.3">
      <c r="A17" s="3" t="s">
        <v>328</v>
      </c>
      <c r="B17" s="240">
        <v>0</v>
      </c>
      <c r="C17" s="25">
        <v>0</v>
      </c>
      <c r="D17" s="168" t="str">
        <f t="shared" si="2"/>
        <v>-</v>
      </c>
      <c r="E17" s="52">
        <v>0</v>
      </c>
      <c r="F17" s="8" t="str">
        <f t="shared" si="3"/>
        <v>-</v>
      </c>
      <c r="G17" s="52">
        <v>0</v>
      </c>
      <c r="H17" s="52">
        <v>0</v>
      </c>
      <c r="I17" s="52">
        <v>351501</v>
      </c>
      <c r="J17" s="83">
        <v>431521</v>
      </c>
    </row>
    <row r="18" spans="1:12" x14ac:dyDescent="0.3">
      <c r="A18" s="3" t="s">
        <v>64</v>
      </c>
      <c r="B18" s="240">
        <v>920160.17999999982</v>
      </c>
      <c r="C18" s="25">
        <v>1409771.2926583407</v>
      </c>
      <c r="D18" s="168">
        <f t="shared" si="2"/>
        <v>-0.34729825696415184</v>
      </c>
      <c r="E18" s="52">
        <v>1424867</v>
      </c>
      <c r="F18" s="8">
        <f t="shared" si="3"/>
        <v>-0.35421328446795397</v>
      </c>
      <c r="G18" s="52">
        <v>1025134.9500000001</v>
      </c>
      <c r="H18" s="52">
        <v>1400996</v>
      </c>
      <c r="I18" s="52">
        <v>1094385</v>
      </c>
      <c r="J18" s="83">
        <v>884992</v>
      </c>
    </row>
    <row r="19" spans="1:12" x14ac:dyDescent="0.3">
      <c r="A19" s="3" t="s">
        <v>65</v>
      </c>
      <c r="B19" s="271">
        <v>814425.37</v>
      </c>
      <c r="C19" s="25">
        <v>4308</v>
      </c>
      <c r="D19" s="168">
        <f t="shared" si="2"/>
        <v>188.0495287836583</v>
      </c>
      <c r="E19" s="52">
        <v>17834</v>
      </c>
      <c r="F19" s="8">
        <f t="shared" si="3"/>
        <v>44.667005158685654</v>
      </c>
      <c r="G19" s="52">
        <v>1940.76</v>
      </c>
      <c r="H19" s="52">
        <v>35945</v>
      </c>
      <c r="I19" s="52">
        <v>42530</v>
      </c>
      <c r="J19" s="83">
        <v>7382</v>
      </c>
    </row>
    <row r="20" spans="1:12" x14ac:dyDescent="0.3">
      <c r="A20" s="3" t="s">
        <v>329</v>
      </c>
      <c r="B20" s="240">
        <v>0</v>
      </c>
      <c r="C20" s="25">
        <v>0</v>
      </c>
      <c r="D20" s="168" t="str">
        <f t="shared" si="2"/>
        <v>-</v>
      </c>
      <c r="E20" s="52">
        <v>0</v>
      </c>
      <c r="F20" s="8" t="str">
        <f t="shared" si="3"/>
        <v>-</v>
      </c>
      <c r="G20" s="52">
        <v>0</v>
      </c>
      <c r="H20" s="52">
        <v>0</v>
      </c>
      <c r="I20" s="52">
        <v>81579</v>
      </c>
      <c r="J20" s="83">
        <v>55311</v>
      </c>
    </row>
    <row r="21" spans="1:12" x14ac:dyDescent="0.3">
      <c r="A21" s="3" t="s">
        <v>167</v>
      </c>
      <c r="B21" s="240">
        <v>0</v>
      </c>
      <c r="C21" s="25">
        <v>31063.6512</v>
      </c>
      <c r="D21" s="168">
        <f t="shared" si="2"/>
        <v>-1</v>
      </c>
      <c r="E21" s="52">
        <v>3000</v>
      </c>
      <c r="F21" s="8">
        <f t="shared" si="3"/>
        <v>-1</v>
      </c>
      <c r="G21" s="52">
        <v>39736.990000000005</v>
      </c>
      <c r="H21" s="52">
        <v>604</v>
      </c>
      <c r="I21" s="52">
        <v>5450</v>
      </c>
      <c r="J21" s="83">
        <v>0</v>
      </c>
    </row>
    <row r="22" spans="1:12" x14ac:dyDescent="0.3">
      <c r="A22" s="3" t="s">
        <v>81</v>
      </c>
      <c r="B22" s="271">
        <v>1981173.31</v>
      </c>
      <c r="C22" s="25">
        <v>1627808.6981756692</v>
      </c>
      <c r="D22" s="168">
        <f t="shared" si="2"/>
        <v>0.21707993833695349</v>
      </c>
      <c r="E22" s="52">
        <v>1593454</v>
      </c>
      <c r="F22" s="8">
        <f t="shared" si="3"/>
        <v>0.24332005191238659</v>
      </c>
      <c r="G22" s="52">
        <v>1034613.96</v>
      </c>
      <c r="H22" s="52">
        <v>2166254</v>
      </c>
      <c r="I22" s="52">
        <v>1686873</v>
      </c>
      <c r="J22" s="83">
        <v>1297236</v>
      </c>
      <c r="K22" s="246"/>
      <c r="L22" s="247"/>
    </row>
    <row r="23" spans="1:12" x14ac:dyDescent="0.3">
      <c r="A23" s="3" t="s">
        <v>337</v>
      </c>
      <c r="B23" s="240">
        <v>0</v>
      </c>
      <c r="C23" s="25">
        <v>0</v>
      </c>
      <c r="D23" s="168" t="str">
        <f t="shared" si="2"/>
        <v>-</v>
      </c>
      <c r="E23" s="52">
        <v>0</v>
      </c>
      <c r="F23" s="8" t="str">
        <f t="shared" si="3"/>
        <v>-</v>
      </c>
      <c r="G23" s="52">
        <v>0</v>
      </c>
      <c r="H23" s="52">
        <v>0</v>
      </c>
      <c r="I23" s="52">
        <v>0</v>
      </c>
      <c r="J23" s="83">
        <v>6999</v>
      </c>
    </row>
    <row r="24" spans="1:12" x14ac:dyDescent="0.3">
      <c r="A24" s="3" t="s">
        <v>82</v>
      </c>
      <c r="B24" s="240">
        <v>247752.81000000003</v>
      </c>
      <c r="C24" s="25">
        <v>574137.07976041862</v>
      </c>
      <c r="D24" s="168">
        <f t="shared" si="2"/>
        <v>-0.56847794937162965</v>
      </c>
      <c r="E24" s="52">
        <v>735129</v>
      </c>
      <c r="F24" s="8">
        <f t="shared" si="3"/>
        <v>-0.66298049730047381</v>
      </c>
      <c r="G24" s="52">
        <v>499284.25999999995</v>
      </c>
      <c r="H24" s="52">
        <v>688662</v>
      </c>
      <c r="I24" s="52">
        <v>743454</v>
      </c>
      <c r="J24" s="83">
        <v>653165</v>
      </c>
    </row>
    <row r="25" spans="1:12" x14ac:dyDescent="0.3">
      <c r="A25" s="3" t="s">
        <v>83</v>
      </c>
      <c r="B25" s="240">
        <v>461959.71</v>
      </c>
      <c r="C25" s="25">
        <v>18930</v>
      </c>
      <c r="D25" s="168">
        <f t="shared" si="2"/>
        <v>23.403576862123614</v>
      </c>
      <c r="E25" s="52">
        <v>45588</v>
      </c>
      <c r="F25" s="8">
        <f t="shared" si="3"/>
        <v>9.1333620689655177</v>
      </c>
      <c r="G25" s="52">
        <v>9495.8100000000013</v>
      </c>
      <c r="H25" s="52">
        <v>60970</v>
      </c>
      <c r="I25" s="52">
        <v>53980</v>
      </c>
      <c r="J25" s="83">
        <v>69849</v>
      </c>
    </row>
    <row r="26" spans="1:12" x14ac:dyDescent="0.3">
      <c r="A26" s="3" t="s">
        <v>338</v>
      </c>
      <c r="B26" s="240">
        <v>0</v>
      </c>
      <c r="C26" s="25">
        <v>0</v>
      </c>
      <c r="D26" s="168" t="str">
        <f t="shared" si="2"/>
        <v>-</v>
      </c>
      <c r="E26" s="52">
        <v>0</v>
      </c>
      <c r="F26" s="8" t="str">
        <f t="shared" si="3"/>
        <v>-</v>
      </c>
      <c r="G26" s="52">
        <v>0</v>
      </c>
      <c r="H26" s="52">
        <v>0</v>
      </c>
      <c r="I26" s="52">
        <v>124293</v>
      </c>
      <c r="J26" s="83">
        <v>130871</v>
      </c>
    </row>
    <row r="27" spans="1:12" x14ac:dyDescent="0.3">
      <c r="A27" s="3" t="s">
        <v>66</v>
      </c>
      <c r="B27" s="240">
        <v>7660.32</v>
      </c>
      <c r="C27" s="25">
        <v>1800</v>
      </c>
      <c r="D27" s="168">
        <f t="shared" si="2"/>
        <v>3.2557333333333336</v>
      </c>
      <c r="E27" s="52">
        <v>6000</v>
      </c>
      <c r="F27" s="8">
        <f t="shared" si="3"/>
        <v>0.27671999999999985</v>
      </c>
      <c r="G27" s="52">
        <v>200.85</v>
      </c>
      <c r="H27" s="52">
        <v>0</v>
      </c>
      <c r="I27" s="52">
        <v>7517</v>
      </c>
      <c r="J27" s="83">
        <v>1077</v>
      </c>
    </row>
    <row r="28" spans="1:12" x14ac:dyDescent="0.3">
      <c r="A28" s="3" t="s">
        <v>67</v>
      </c>
      <c r="B28" s="240">
        <v>1850780.35</v>
      </c>
      <c r="C28" s="25">
        <v>1505421.3884000001</v>
      </c>
      <c r="D28" s="168">
        <f t="shared" si="2"/>
        <v>0.22941016001310865</v>
      </c>
      <c r="E28" s="52">
        <v>1518292</v>
      </c>
      <c r="F28" s="8">
        <f t="shared" si="3"/>
        <v>0.21898840934418429</v>
      </c>
      <c r="G28" s="52">
        <v>1304988.1000000001</v>
      </c>
      <c r="H28" s="52">
        <v>2201587</v>
      </c>
      <c r="I28" s="52">
        <v>1848371</v>
      </c>
      <c r="J28" s="83">
        <v>1605717</v>
      </c>
    </row>
    <row r="29" spans="1:12" x14ac:dyDescent="0.3">
      <c r="A29" s="3" t="s">
        <v>330</v>
      </c>
      <c r="B29" s="240">
        <v>0</v>
      </c>
      <c r="C29" s="25">
        <v>0</v>
      </c>
      <c r="D29" s="168" t="str">
        <f t="shared" si="2"/>
        <v>-</v>
      </c>
      <c r="E29" s="52">
        <v>0</v>
      </c>
      <c r="F29" s="8" t="str">
        <f t="shared" si="3"/>
        <v>-</v>
      </c>
      <c r="G29" s="52">
        <v>0</v>
      </c>
      <c r="H29" s="52">
        <v>0</v>
      </c>
      <c r="I29" s="52">
        <v>311935</v>
      </c>
      <c r="J29" s="83">
        <v>394923</v>
      </c>
    </row>
    <row r="30" spans="1:12" x14ac:dyDescent="0.3">
      <c r="A30" s="3" t="s">
        <v>68</v>
      </c>
      <c r="B30" s="240">
        <v>1047963.7199999999</v>
      </c>
      <c r="C30" s="25">
        <v>1486589.0705061716</v>
      </c>
      <c r="D30" s="168">
        <f t="shared" si="2"/>
        <v>-0.29505487374316786</v>
      </c>
      <c r="E30" s="52">
        <v>1625479</v>
      </c>
      <c r="F30" s="8">
        <f t="shared" si="3"/>
        <v>-0.35528929011079202</v>
      </c>
      <c r="G30" s="52">
        <v>1203167.2399999998</v>
      </c>
      <c r="H30" s="52">
        <v>1675410</v>
      </c>
      <c r="I30" s="52">
        <v>1501281</v>
      </c>
      <c r="J30" s="83">
        <v>1236267</v>
      </c>
    </row>
    <row r="31" spans="1:12" x14ac:dyDescent="0.3">
      <c r="A31" s="3" t="s">
        <v>69</v>
      </c>
      <c r="B31" s="240">
        <v>763434.07</v>
      </c>
      <c r="C31" s="25">
        <v>18098.37</v>
      </c>
      <c r="D31" s="168">
        <f t="shared" si="2"/>
        <v>41.182476653974916</v>
      </c>
      <c r="E31" s="52">
        <v>13380</v>
      </c>
      <c r="F31" s="8">
        <f t="shared" si="3"/>
        <v>56.057852765321371</v>
      </c>
      <c r="G31" s="52">
        <v>-5127.8599999999988</v>
      </c>
      <c r="H31" s="52">
        <v>-13196</v>
      </c>
      <c r="I31" s="52">
        <v>21794</v>
      </c>
      <c r="J31" s="83">
        <v>47675</v>
      </c>
    </row>
    <row r="32" spans="1:12" x14ac:dyDescent="0.3">
      <c r="A32" s="3" t="s">
        <v>331</v>
      </c>
      <c r="B32" s="240">
        <v>0</v>
      </c>
      <c r="C32" s="25">
        <v>0</v>
      </c>
      <c r="D32" s="168" t="str">
        <f t="shared" si="2"/>
        <v>-</v>
      </c>
      <c r="E32" s="52">
        <v>0</v>
      </c>
      <c r="F32" s="8" t="str">
        <f t="shared" si="3"/>
        <v>-</v>
      </c>
      <c r="G32" s="52">
        <v>0</v>
      </c>
      <c r="H32" s="52">
        <v>0</v>
      </c>
      <c r="I32" s="52">
        <v>89411</v>
      </c>
      <c r="J32" s="83">
        <v>30619</v>
      </c>
    </row>
    <row r="33" spans="1:10" x14ac:dyDescent="0.3">
      <c r="A33" s="16" t="s">
        <v>2</v>
      </c>
      <c r="B33" s="275">
        <f>SUM(B11:B32)</f>
        <v>15381722.200000003</v>
      </c>
      <c r="C33" s="76">
        <v>11442165.130469091</v>
      </c>
      <c r="D33" s="77">
        <f t="shared" si="2"/>
        <v>0.34430171428310818</v>
      </c>
      <c r="E33" s="76">
        <v>11384176</v>
      </c>
      <c r="F33" s="77">
        <f t="shared" si="3"/>
        <v>0.35114936733233937</v>
      </c>
      <c r="G33" s="76">
        <v>9145241.8200000003</v>
      </c>
      <c r="H33" s="76">
        <v>14259217</v>
      </c>
      <c r="I33" s="76">
        <v>14102514</v>
      </c>
      <c r="J33" s="71">
        <v>12480822</v>
      </c>
    </row>
    <row r="34" spans="1:10" x14ac:dyDescent="0.3">
      <c r="A34" s="6"/>
      <c r="B34" s="72"/>
      <c r="C34" s="72"/>
      <c r="E34" s="72"/>
    </row>
    <row r="35" spans="1:10" x14ac:dyDescent="0.3">
      <c r="A35" s="266" t="s">
        <v>9</v>
      </c>
      <c r="B35" s="45"/>
      <c r="C35" s="45"/>
      <c r="D35" s="170"/>
      <c r="E35" s="45"/>
      <c r="F35" s="170"/>
      <c r="G35" s="45"/>
      <c r="H35" s="75"/>
      <c r="I35" s="45"/>
      <c r="J35" s="45"/>
    </row>
    <row r="36" spans="1:10" ht="43.2" x14ac:dyDescent="0.3">
      <c r="A36" s="267"/>
      <c r="B36" s="22" t="s">
        <v>398</v>
      </c>
      <c r="C36" s="22" t="s">
        <v>407</v>
      </c>
      <c r="D36" s="171" t="s">
        <v>409</v>
      </c>
      <c r="E36" s="22" t="s">
        <v>95</v>
      </c>
      <c r="F36" s="171" t="s">
        <v>397</v>
      </c>
      <c r="G36" s="47" t="s">
        <v>414</v>
      </c>
      <c r="H36" s="47" t="s">
        <v>88</v>
      </c>
      <c r="I36" s="50" t="s">
        <v>89</v>
      </c>
      <c r="J36" s="51" t="s">
        <v>90</v>
      </c>
    </row>
    <row r="37" spans="1:10" x14ac:dyDescent="0.3">
      <c r="A37" s="2" t="s">
        <v>10</v>
      </c>
      <c r="B37" s="277">
        <f>SUM(B38:B43)</f>
        <v>4918686.97</v>
      </c>
      <c r="C37" s="94">
        <v>4342579.9004690917</v>
      </c>
      <c r="D37" s="172">
        <f t="shared" ref="D37:D59" si="4">IFERROR(B37/C37-1,"-")</f>
        <v>0.1326647022588292</v>
      </c>
      <c r="E37" s="79">
        <v>3414113</v>
      </c>
      <c r="F37" s="211">
        <f t="shared" ref="F37:F59" si="5">IFERROR(B37/E37-1,"-")</f>
        <v>0.44069249318929971</v>
      </c>
      <c r="G37" s="79">
        <v>3276850.9999999995</v>
      </c>
      <c r="H37" s="79">
        <v>4087180</v>
      </c>
      <c r="I37" s="64">
        <v>3610990</v>
      </c>
      <c r="J37" s="67">
        <v>3201702</v>
      </c>
    </row>
    <row r="38" spans="1:10" x14ac:dyDescent="0.3">
      <c r="A38" s="3" t="s">
        <v>11</v>
      </c>
      <c r="B38" s="271">
        <v>3283323.31</v>
      </c>
      <c r="C38" s="25">
        <v>2830475.4453738648</v>
      </c>
      <c r="D38" s="168">
        <f t="shared" si="4"/>
        <v>0.15999003466582651</v>
      </c>
      <c r="E38" s="52">
        <v>2071893</v>
      </c>
      <c r="F38" s="8">
        <f t="shared" si="5"/>
        <v>0.58469733234293475</v>
      </c>
      <c r="G38" s="52">
        <v>2161567.0399999996</v>
      </c>
      <c r="H38" s="52">
        <v>2709727</v>
      </c>
      <c r="I38" s="82">
        <v>2400641</v>
      </c>
      <c r="J38" s="83">
        <v>2113507</v>
      </c>
    </row>
    <row r="39" spans="1:10" x14ac:dyDescent="0.3">
      <c r="A39" s="3" t="s">
        <v>12</v>
      </c>
      <c r="B39" s="240">
        <v>17073.29</v>
      </c>
      <c r="C39" s="25">
        <v>28538.050000000003</v>
      </c>
      <c r="D39" s="168">
        <f t="shared" si="4"/>
        <v>-0.4017359279978836</v>
      </c>
      <c r="E39" s="52">
        <v>19968</v>
      </c>
      <c r="F39" s="8">
        <f t="shared" si="5"/>
        <v>-0.1449674479166666</v>
      </c>
      <c r="G39" s="52">
        <v>19994.579999999998</v>
      </c>
      <c r="H39" s="52">
        <v>31821</v>
      </c>
      <c r="I39" s="82">
        <v>15587</v>
      </c>
      <c r="J39" s="83">
        <v>44884</v>
      </c>
    </row>
    <row r="40" spans="1:10" x14ac:dyDescent="0.3">
      <c r="A40" s="3" t="s">
        <v>13</v>
      </c>
      <c r="B40" s="240">
        <v>1151444.7699999998</v>
      </c>
      <c r="C40" s="25">
        <v>1168474.6390312265</v>
      </c>
      <c r="D40" s="168">
        <f t="shared" si="4"/>
        <v>-1.4574444718240542E-2</v>
      </c>
      <c r="E40" s="52">
        <v>962336</v>
      </c>
      <c r="F40" s="8">
        <f t="shared" si="5"/>
        <v>0.19651012743989593</v>
      </c>
      <c r="G40" s="52">
        <v>835464.31</v>
      </c>
      <c r="H40" s="52">
        <v>1059000</v>
      </c>
      <c r="I40" s="82">
        <v>888726</v>
      </c>
      <c r="J40" s="83">
        <v>842457</v>
      </c>
    </row>
    <row r="41" spans="1:10" x14ac:dyDescent="0.3">
      <c r="A41" s="3" t="s">
        <v>14</v>
      </c>
      <c r="B41" s="240">
        <v>255520.08000000002</v>
      </c>
      <c r="C41" s="25">
        <v>204812.2</v>
      </c>
      <c r="D41" s="168">
        <f t="shared" si="4"/>
        <v>0.24758232175622341</v>
      </c>
      <c r="E41" s="52">
        <v>186096</v>
      </c>
      <c r="F41" s="8">
        <f t="shared" si="5"/>
        <v>0.37305519731751358</v>
      </c>
      <c r="G41" s="52">
        <v>175794.17000000004</v>
      </c>
      <c r="H41" s="52">
        <v>153856</v>
      </c>
      <c r="I41" s="82">
        <v>174292</v>
      </c>
      <c r="J41" s="83">
        <v>110474</v>
      </c>
    </row>
    <row r="42" spans="1:10" x14ac:dyDescent="0.3">
      <c r="A42" s="3" t="s">
        <v>15</v>
      </c>
      <c r="B42" s="240">
        <v>99955.560000000027</v>
      </c>
      <c r="C42" s="25">
        <v>66722.45</v>
      </c>
      <c r="D42" s="168">
        <f t="shared" si="4"/>
        <v>0.49807988165902217</v>
      </c>
      <c r="E42" s="52">
        <v>93750</v>
      </c>
      <c r="F42" s="8">
        <f t="shared" si="5"/>
        <v>6.6192640000000358E-2</v>
      </c>
      <c r="G42" s="52">
        <v>60421.590000000011</v>
      </c>
      <c r="H42" s="52">
        <v>77254</v>
      </c>
      <c r="I42" s="82">
        <v>78526</v>
      </c>
      <c r="J42" s="83">
        <v>45429</v>
      </c>
    </row>
    <row r="43" spans="1:10" x14ac:dyDescent="0.3">
      <c r="A43" s="3" t="s">
        <v>412</v>
      </c>
      <c r="B43" s="240">
        <v>111369.96</v>
      </c>
      <c r="C43" s="25">
        <v>43557.116063999994</v>
      </c>
      <c r="D43" s="168">
        <f t="shared" si="4"/>
        <v>1.556871759745531</v>
      </c>
      <c r="E43" s="52">
        <v>80070</v>
      </c>
      <c r="F43" s="8">
        <f t="shared" si="5"/>
        <v>0.39090745597602106</v>
      </c>
      <c r="G43" s="52">
        <v>23609.31</v>
      </c>
      <c r="H43" s="52">
        <v>55522</v>
      </c>
      <c r="I43" s="84">
        <v>53218</v>
      </c>
      <c r="J43" s="85">
        <v>44951</v>
      </c>
    </row>
    <row r="44" spans="1:10" x14ac:dyDescent="0.3">
      <c r="A44" s="2" t="s">
        <v>16</v>
      </c>
      <c r="B44" s="277">
        <f>SUM(B45:B46)</f>
        <v>1612470.6600000001</v>
      </c>
      <c r="C44" s="94">
        <v>872246.17</v>
      </c>
      <c r="D44" s="172">
        <f t="shared" si="4"/>
        <v>0.84864172003185767</v>
      </c>
      <c r="E44" s="79">
        <v>991928</v>
      </c>
      <c r="F44" s="211">
        <f t="shared" si="5"/>
        <v>0.62559244219338517</v>
      </c>
      <c r="G44" s="79">
        <v>460374.68000000005</v>
      </c>
      <c r="H44" s="79">
        <v>1312098</v>
      </c>
      <c r="I44" s="64">
        <v>1255901</v>
      </c>
      <c r="J44" s="67">
        <v>1354907</v>
      </c>
    </row>
    <row r="45" spans="1:10" s="6" customFormat="1" x14ac:dyDescent="0.3">
      <c r="A45" s="3" t="s">
        <v>17</v>
      </c>
      <c r="B45" s="271">
        <v>1400992.05</v>
      </c>
      <c r="C45" s="25">
        <v>814946.93</v>
      </c>
      <c r="D45" s="168">
        <f t="shared" si="4"/>
        <v>0.71912059353361824</v>
      </c>
      <c r="E45" s="52">
        <v>852120</v>
      </c>
      <c r="F45" s="8">
        <f t="shared" si="5"/>
        <v>0.64412529925362638</v>
      </c>
      <c r="G45" s="52">
        <v>416035.32000000007</v>
      </c>
      <c r="H45" s="52">
        <v>1121081</v>
      </c>
      <c r="I45" s="82">
        <v>1026199</v>
      </c>
      <c r="J45" s="83">
        <v>1119969</v>
      </c>
    </row>
    <row r="46" spans="1:10" x14ac:dyDescent="0.3">
      <c r="A46" s="3" t="s">
        <v>18</v>
      </c>
      <c r="B46" s="240">
        <v>211478.61000000004</v>
      </c>
      <c r="C46" s="25">
        <v>57299.24</v>
      </c>
      <c r="D46" s="168">
        <f t="shared" si="4"/>
        <v>2.6907751306998149</v>
      </c>
      <c r="E46" s="52">
        <v>139808</v>
      </c>
      <c r="F46" s="8">
        <f t="shared" si="5"/>
        <v>0.512635972190433</v>
      </c>
      <c r="G46" s="52">
        <v>44339.360000000001</v>
      </c>
      <c r="H46" s="52">
        <v>191017</v>
      </c>
      <c r="I46" s="84">
        <v>229702</v>
      </c>
      <c r="J46" s="85">
        <v>234938</v>
      </c>
    </row>
    <row r="47" spans="1:10" x14ac:dyDescent="0.3">
      <c r="A47" s="2" t="s">
        <v>19</v>
      </c>
      <c r="B47" s="242">
        <v>439600.25</v>
      </c>
      <c r="C47" s="94">
        <v>365400.05999999994</v>
      </c>
      <c r="D47" s="172">
        <f t="shared" si="4"/>
        <v>0.20306562073361478</v>
      </c>
      <c r="E47" s="79">
        <v>489676</v>
      </c>
      <c r="F47" s="211">
        <f t="shared" si="5"/>
        <v>-0.1022630269811059</v>
      </c>
      <c r="G47" s="79">
        <v>173756.41000000003</v>
      </c>
      <c r="H47" s="79">
        <v>474541</v>
      </c>
      <c r="I47" s="64">
        <v>528364</v>
      </c>
      <c r="J47" s="67">
        <v>623927</v>
      </c>
    </row>
    <row r="48" spans="1:10" x14ac:dyDescent="0.3">
      <c r="A48" s="3" t="s">
        <v>20</v>
      </c>
      <c r="B48" s="240">
        <v>347505.79000000004</v>
      </c>
      <c r="C48" s="25">
        <v>273886.71999999997</v>
      </c>
      <c r="D48" s="168">
        <f t="shared" si="4"/>
        <v>0.26879386485040269</v>
      </c>
      <c r="E48" s="52">
        <v>411676</v>
      </c>
      <c r="F48" s="8">
        <f t="shared" si="5"/>
        <v>-0.15587551861172366</v>
      </c>
      <c r="G48" s="52">
        <v>68445.39</v>
      </c>
      <c r="H48" s="52">
        <v>308373</v>
      </c>
      <c r="I48" s="82">
        <v>377794</v>
      </c>
      <c r="J48" s="83">
        <v>373617</v>
      </c>
    </row>
    <row r="49" spans="1:10" x14ac:dyDescent="0.3">
      <c r="A49" s="11" t="s">
        <v>419</v>
      </c>
      <c r="B49" s="243">
        <v>92094.459999999992</v>
      </c>
      <c r="C49" s="126">
        <v>91513.34</v>
      </c>
      <c r="D49" s="173">
        <f t="shared" si="4"/>
        <v>6.3501124535503273E-3</v>
      </c>
      <c r="E49" s="88">
        <v>78000</v>
      </c>
      <c r="F49" s="212">
        <f t="shared" si="5"/>
        <v>0.18069820512820511</v>
      </c>
      <c r="G49" s="88">
        <v>105311.02000000002</v>
      </c>
      <c r="H49" s="88">
        <v>166168</v>
      </c>
      <c r="I49" s="84">
        <v>150570</v>
      </c>
      <c r="J49" s="85">
        <v>250310</v>
      </c>
    </row>
    <row r="50" spans="1:10" s="1" customFormat="1" x14ac:dyDescent="0.3">
      <c r="A50" s="5" t="s">
        <v>94</v>
      </c>
      <c r="B50" s="244">
        <f>524.6</f>
        <v>524.6</v>
      </c>
      <c r="C50" s="91">
        <v>5037.9400000000005</v>
      </c>
      <c r="D50" s="167">
        <f t="shared" si="4"/>
        <v>-0.89587013739742827</v>
      </c>
      <c r="E50" s="91">
        <v>500</v>
      </c>
      <c r="F50" s="65">
        <f t="shared" si="5"/>
        <v>4.9200000000000133E-2</v>
      </c>
      <c r="G50" s="90">
        <v>1201.6200000000001</v>
      </c>
      <c r="H50" s="90">
        <v>2830</v>
      </c>
      <c r="I50" s="64">
        <v>13831</v>
      </c>
      <c r="J50" s="67">
        <v>4660</v>
      </c>
    </row>
    <row r="51" spans="1:10" x14ac:dyDescent="0.3">
      <c r="A51" s="3" t="s">
        <v>94</v>
      </c>
      <c r="B51" s="240">
        <v>524.6</v>
      </c>
      <c r="C51" s="25">
        <v>5037.9400000000005</v>
      </c>
      <c r="D51" s="168">
        <f t="shared" si="4"/>
        <v>-0.89587013739742827</v>
      </c>
      <c r="E51" s="52">
        <v>500</v>
      </c>
      <c r="F51" s="8">
        <f t="shared" si="5"/>
        <v>4.9200000000000133E-2</v>
      </c>
      <c r="G51" s="52">
        <v>1201.6200000000001</v>
      </c>
      <c r="H51" s="52">
        <v>2830</v>
      </c>
      <c r="I51" s="88">
        <v>13831</v>
      </c>
      <c r="J51" s="85">
        <v>4660</v>
      </c>
    </row>
    <row r="52" spans="1:10" x14ac:dyDescent="0.3">
      <c r="A52" s="2" t="s">
        <v>23</v>
      </c>
      <c r="B52" s="277">
        <f>SUM(B53:B56)</f>
        <v>8410439.7200000007</v>
      </c>
      <c r="C52" s="94">
        <v>5856901.0600000005</v>
      </c>
      <c r="D52" s="172">
        <f t="shared" si="4"/>
        <v>0.43598801377054497</v>
      </c>
      <c r="E52" s="79">
        <v>6487959</v>
      </c>
      <c r="F52" s="211">
        <f t="shared" si="5"/>
        <v>0.29631517708419564</v>
      </c>
      <c r="G52" s="79">
        <v>5233058.1099999994</v>
      </c>
      <c r="H52" s="79">
        <v>8382568</v>
      </c>
      <c r="I52" s="64">
        <v>8690790</v>
      </c>
      <c r="J52" s="67">
        <v>7295626</v>
      </c>
    </row>
    <row r="53" spans="1:10" s="6" customFormat="1" x14ac:dyDescent="0.3">
      <c r="A53" s="3" t="s">
        <v>420</v>
      </c>
      <c r="B53" s="271">
        <v>6035198.1100000003</v>
      </c>
      <c r="C53" s="25">
        <v>5136482.6800000006</v>
      </c>
      <c r="D53" s="168">
        <f t="shared" si="4"/>
        <v>0.17496709051494341</v>
      </c>
      <c r="E53" s="52">
        <v>5359835</v>
      </c>
      <c r="F53" s="8">
        <f t="shared" si="5"/>
        <v>0.12600445909249069</v>
      </c>
      <c r="G53" s="52">
        <v>4610936.58</v>
      </c>
      <c r="H53" s="52">
        <v>6844979</v>
      </c>
      <c r="I53" s="82">
        <v>6957003</v>
      </c>
      <c r="J53" s="83">
        <v>5591431</v>
      </c>
    </row>
    <row r="54" spans="1:10" s="6" customFormat="1" x14ac:dyDescent="0.3">
      <c r="A54" s="3" t="s">
        <v>24</v>
      </c>
      <c r="B54" s="271">
        <v>2337946.31</v>
      </c>
      <c r="C54" s="25">
        <v>709939.25</v>
      </c>
      <c r="D54" s="168">
        <f t="shared" si="4"/>
        <v>2.2931639009957543</v>
      </c>
      <c r="E54" s="52">
        <v>1093124</v>
      </c>
      <c r="F54" s="8">
        <f t="shared" si="5"/>
        <v>1.1387750246083703</v>
      </c>
      <c r="G54" s="52">
        <v>468220.57999999996</v>
      </c>
      <c r="H54" s="52">
        <v>1159920</v>
      </c>
      <c r="I54" s="82">
        <v>1316336</v>
      </c>
      <c r="J54" s="83">
        <v>1409320</v>
      </c>
    </row>
    <row r="55" spans="1:10" x14ac:dyDescent="0.3">
      <c r="A55" s="3" t="s">
        <v>23</v>
      </c>
      <c r="B55" s="240">
        <v>37295.300000000003</v>
      </c>
      <c r="C55" s="25">
        <v>10479.130000000001</v>
      </c>
      <c r="D55" s="168">
        <f t="shared" si="4"/>
        <v>2.55900728400163</v>
      </c>
      <c r="E55" s="52">
        <v>35000</v>
      </c>
      <c r="F55" s="8">
        <f t="shared" si="5"/>
        <v>6.5580000000000194E-2</v>
      </c>
      <c r="G55" s="52">
        <v>24656.350000000002</v>
      </c>
      <c r="H55" s="52">
        <v>32866</v>
      </c>
      <c r="I55" s="82">
        <v>35704</v>
      </c>
      <c r="J55" s="83">
        <v>54410</v>
      </c>
    </row>
    <row r="56" spans="1:10" x14ac:dyDescent="0.3">
      <c r="A56" s="11" t="s">
        <v>34</v>
      </c>
      <c r="B56" s="243">
        <v>0</v>
      </c>
      <c r="C56" s="126">
        <v>0</v>
      </c>
      <c r="D56" s="173" t="str">
        <f t="shared" si="4"/>
        <v>-</v>
      </c>
      <c r="E56" s="88">
        <v>0</v>
      </c>
      <c r="F56" s="212" t="str">
        <f t="shared" si="5"/>
        <v>-</v>
      </c>
      <c r="G56" s="88">
        <v>129244.6</v>
      </c>
      <c r="H56" s="88">
        <v>344803</v>
      </c>
      <c r="I56" s="84">
        <v>381747</v>
      </c>
      <c r="J56" s="85">
        <v>240465</v>
      </c>
    </row>
    <row r="57" spans="1:10" s="1" customFormat="1" x14ac:dyDescent="0.3">
      <c r="A57" s="5" t="s">
        <v>96</v>
      </c>
      <c r="B57" s="244">
        <v>0</v>
      </c>
      <c r="C57" s="91">
        <v>0</v>
      </c>
      <c r="D57" s="167" t="str">
        <f t="shared" si="4"/>
        <v>-</v>
      </c>
      <c r="E57" s="91">
        <v>0</v>
      </c>
      <c r="F57" s="65" t="str">
        <f t="shared" si="5"/>
        <v>-</v>
      </c>
      <c r="G57" s="90">
        <v>0</v>
      </c>
      <c r="H57" s="90">
        <v>0</v>
      </c>
      <c r="I57" s="64">
        <v>2638</v>
      </c>
      <c r="J57" s="67">
        <v>0</v>
      </c>
    </row>
    <row r="58" spans="1:10" x14ac:dyDescent="0.3">
      <c r="A58" s="3" t="s">
        <v>96</v>
      </c>
      <c r="B58" s="240">
        <v>0</v>
      </c>
      <c r="C58" s="25">
        <v>0</v>
      </c>
      <c r="D58" s="168" t="str">
        <f t="shared" si="4"/>
        <v>-</v>
      </c>
      <c r="E58" s="52">
        <v>0</v>
      </c>
      <c r="F58" s="8" t="str">
        <f t="shared" si="5"/>
        <v>-</v>
      </c>
      <c r="G58" s="52">
        <v>0</v>
      </c>
      <c r="H58" s="52">
        <v>0</v>
      </c>
      <c r="I58" s="88">
        <v>2638</v>
      </c>
      <c r="J58" s="85">
        <v>0</v>
      </c>
    </row>
    <row r="59" spans="1:10" x14ac:dyDescent="0.3">
      <c r="A59" s="17" t="s">
        <v>2</v>
      </c>
      <c r="B59" s="275">
        <f>SUM(B52+B50+B47+B44+B37)</f>
        <v>15381722.199999999</v>
      </c>
      <c r="C59" s="76">
        <v>11442165.130469091</v>
      </c>
      <c r="D59" s="77">
        <f t="shared" si="4"/>
        <v>0.34430171428310774</v>
      </c>
      <c r="E59" s="71">
        <v>11384176</v>
      </c>
      <c r="F59" s="19">
        <f t="shared" si="5"/>
        <v>0.35114936733233915</v>
      </c>
      <c r="G59" s="26">
        <v>9145241.8199999984</v>
      </c>
      <c r="H59" s="26">
        <v>14259217</v>
      </c>
      <c r="I59" s="26">
        <v>14102514</v>
      </c>
      <c r="J59" s="71">
        <v>12480822</v>
      </c>
    </row>
    <row r="61" spans="1:10" x14ac:dyDescent="0.3">
      <c r="A61" s="250" t="s">
        <v>471</v>
      </c>
      <c r="B61" s="250"/>
      <c r="C61" s="250"/>
      <c r="D61"/>
      <c r="E61"/>
      <c r="F61"/>
      <c r="G61"/>
      <c r="H61"/>
      <c r="I61"/>
      <c r="J61"/>
    </row>
    <row r="62" spans="1:10" ht="4.8" customHeight="1" x14ac:dyDescent="0.3">
      <c r="D62" s="21"/>
      <c r="F62" s="21"/>
      <c r="H62" s="21"/>
    </row>
    <row r="63" spans="1:10" x14ac:dyDescent="0.3">
      <c r="A63" s="272" t="s">
        <v>473</v>
      </c>
    </row>
  </sheetData>
  <mergeCells count="3">
    <mergeCell ref="A3:A4"/>
    <mergeCell ref="A9:A10"/>
    <mergeCell ref="A35:A36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  <ignoredErrors>
    <ignoredError sqref="B44 B52" formulaRange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7"/>
  <sheetViews>
    <sheetView showGridLines="0" topLeftCell="A25" zoomScale="90" zoomScaleNormal="90" zoomScaleSheetLayoutView="80" workbookViewId="0">
      <selection activeCell="F8" sqref="F8:F10"/>
    </sheetView>
  </sheetViews>
  <sheetFormatPr defaultRowHeight="14.4" x14ac:dyDescent="0.3"/>
  <cols>
    <col min="1" max="1" width="25.6640625" customWidth="1"/>
    <col min="2" max="2" width="15.6640625" style="21" customWidth="1"/>
    <col min="3" max="3" width="11.109375" style="21" bestFit="1" customWidth="1"/>
    <col min="4" max="4" width="15.6640625" style="21" customWidth="1"/>
    <col min="5" max="5" width="10.5546875" style="21" customWidth="1"/>
    <col min="6" max="7" width="15.6640625" style="21" customWidth="1"/>
    <col min="8" max="8" width="8.33203125" style="21" customWidth="1"/>
    <col min="9" max="9" width="15.6640625" style="21" customWidth="1"/>
    <col min="10" max="10" width="8.33203125" style="21" customWidth="1"/>
    <col min="11" max="13" width="15.6640625" style="21" customWidth="1"/>
    <col min="14" max="14" width="8.33203125" style="21" customWidth="1"/>
    <col min="15" max="15" width="15.6640625" style="21" customWidth="1"/>
    <col min="16" max="16" width="8.33203125" style="21" customWidth="1"/>
    <col min="17" max="19" width="15.6640625" style="21" customWidth="1"/>
    <col min="20" max="20" width="8.33203125" style="21" customWidth="1"/>
    <col min="21" max="21" width="15.6640625" style="21" customWidth="1"/>
    <col min="22" max="22" width="8.33203125" style="21" customWidth="1"/>
    <col min="23" max="24" width="15.6640625" style="21" customWidth="1"/>
    <col min="25" max="25" width="8.33203125" style="21" customWidth="1"/>
    <col min="26" max="26" width="15.6640625" style="21" customWidth="1"/>
    <col min="27" max="27" width="8.33203125" style="21" customWidth="1"/>
    <col min="28" max="29" width="15.6640625" style="21" customWidth="1"/>
    <col min="30" max="30" width="8.33203125" style="21" customWidth="1"/>
    <col min="31" max="31" width="15.6640625" style="21" customWidth="1"/>
    <col min="32" max="32" width="8.33203125" style="21" customWidth="1"/>
    <col min="33" max="34" width="15.6640625" style="21" customWidth="1"/>
    <col min="35" max="35" width="8.33203125" style="21" customWidth="1"/>
    <col min="36" max="36" width="15.6640625" style="21" customWidth="1"/>
    <col min="37" max="37" width="8.33203125" style="21" customWidth="1"/>
    <col min="38" max="38" width="15.6640625" style="21" customWidth="1"/>
  </cols>
  <sheetData>
    <row r="1" spans="1:38" s="28" customFormat="1" ht="18" x14ac:dyDescent="0.35">
      <c r="A1" s="30" t="s">
        <v>461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41"/>
      <c r="N1" s="241"/>
      <c r="O1" s="241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</row>
    <row r="3" spans="1:38" x14ac:dyDescent="0.3">
      <c r="A3" s="1" t="s">
        <v>26</v>
      </c>
      <c r="F3" s="238" t="s">
        <v>470</v>
      </c>
    </row>
    <row r="4" spans="1:38" x14ac:dyDescent="0.3">
      <c r="A4" s="270" t="s">
        <v>350</v>
      </c>
      <c r="B4" s="269" t="s">
        <v>450</v>
      </c>
      <c r="C4" s="269"/>
      <c r="D4" s="269"/>
      <c r="E4" s="269"/>
      <c r="F4" s="269"/>
      <c r="G4" s="269" t="s">
        <v>407</v>
      </c>
      <c r="H4" s="269"/>
      <c r="I4" s="269"/>
      <c r="J4" s="269"/>
      <c r="K4" s="269"/>
      <c r="L4" s="269"/>
      <c r="M4" s="269" t="s">
        <v>449</v>
      </c>
      <c r="N4" s="269"/>
      <c r="O4" s="269"/>
      <c r="P4" s="269"/>
      <c r="Q4" s="269"/>
      <c r="R4" s="269"/>
      <c r="S4" s="269" t="s">
        <v>448</v>
      </c>
      <c r="T4" s="269"/>
      <c r="U4" s="269"/>
      <c r="V4" s="269"/>
      <c r="W4" s="269"/>
      <c r="X4" s="269" t="s">
        <v>88</v>
      </c>
      <c r="Y4" s="269"/>
      <c r="Z4" s="269"/>
      <c r="AA4" s="269"/>
      <c r="AB4" s="269"/>
      <c r="AC4" s="269" t="s">
        <v>89</v>
      </c>
      <c r="AD4" s="269"/>
      <c r="AE4" s="269"/>
      <c r="AF4" s="269"/>
      <c r="AG4" s="269"/>
      <c r="AH4" s="269" t="s">
        <v>90</v>
      </c>
      <c r="AI4" s="269"/>
      <c r="AJ4" s="269"/>
      <c r="AK4" s="269"/>
      <c r="AL4" s="269"/>
    </row>
    <row r="5" spans="1:38" ht="43.2" x14ac:dyDescent="0.3">
      <c r="A5" s="267"/>
      <c r="B5" s="22" t="s">
        <v>346</v>
      </c>
      <c r="C5" s="22" t="s">
        <v>347</v>
      </c>
      <c r="D5" s="22" t="s">
        <v>348</v>
      </c>
      <c r="E5" s="22" t="s">
        <v>347</v>
      </c>
      <c r="F5" s="22" t="s">
        <v>349</v>
      </c>
      <c r="G5" s="22" t="s">
        <v>346</v>
      </c>
      <c r="H5" s="22" t="s">
        <v>347</v>
      </c>
      <c r="I5" s="22" t="s">
        <v>348</v>
      </c>
      <c r="J5" s="22" t="s">
        <v>347</v>
      </c>
      <c r="K5" s="22" t="s">
        <v>349</v>
      </c>
      <c r="L5" s="22" t="s">
        <v>459</v>
      </c>
      <c r="M5" s="22" t="s">
        <v>346</v>
      </c>
      <c r="N5" s="22" t="s">
        <v>347</v>
      </c>
      <c r="O5" s="22" t="s">
        <v>348</v>
      </c>
      <c r="P5" s="22" t="s">
        <v>347</v>
      </c>
      <c r="Q5" s="22" t="s">
        <v>349</v>
      </c>
      <c r="R5" s="22" t="s">
        <v>460</v>
      </c>
      <c r="S5" s="22" t="s">
        <v>346</v>
      </c>
      <c r="T5" s="22" t="s">
        <v>347</v>
      </c>
      <c r="U5" s="22" t="s">
        <v>348</v>
      </c>
      <c r="V5" s="22" t="s">
        <v>347</v>
      </c>
      <c r="W5" s="22" t="s">
        <v>349</v>
      </c>
      <c r="X5" s="22" t="s">
        <v>346</v>
      </c>
      <c r="Y5" s="22" t="s">
        <v>347</v>
      </c>
      <c r="Z5" s="22" t="s">
        <v>348</v>
      </c>
      <c r="AA5" s="22" t="s">
        <v>347</v>
      </c>
      <c r="AB5" s="22" t="s">
        <v>349</v>
      </c>
      <c r="AC5" s="22" t="s">
        <v>346</v>
      </c>
      <c r="AD5" s="22" t="s">
        <v>347</v>
      </c>
      <c r="AE5" s="22" t="s">
        <v>348</v>
      </c>
      <c r="AF5" s="22" t="s">
        <v>347</v>
      </c>
      <c r="AG5" s="22" t="s">
        <v>349</v>
      </c>
      <c r="AH5" s="22" t="s">
        <v>346</v>
      </c>
      <c r="AI5" s="22" t="s">
        <v>347</v>
      </c>
      <c r="AJ5" s="22" t="s">
        <v>348</v>
      </c>
      <c r="AK5" s="22" t="s">
        <v>347</v>
      </c>
      <c r="AL5" s="22" t="s">
        <v>349</v>
      </c>
    </row>
    <row r="6" spans="1:38" x14ac:dyDescent="0.3">
      <c r="A6" s="36" t="s">
        <v>351</v>
      </c>
      <c r="B6" s="240">
        <f>SUM('47-EOF_AQU'!B11:B13)</f>
        <v>125776.06000000003</v>
      </c>
      <c r="C6" s="32">
        <f>B6/F6</f>
        <v>0.75483519555453071</v>
      </c>
      <c r="D6" s="38">
        <v>40851.120000000017</v>
      </c>
      <c r="E6" s="32">
        <f>D6/F6</f>
        <v>0.24516480444546926</v>
      </c>
      <c r="F6" s="38">
        <f>SUM(B6+D6)</f>
        <v>166627.18000000005</v>
      </c>
      <c r="G6" s="37">
        <v>69551.813028436052</v>
      </c>
      <c r="H6" s="32">
        <f>G6/K6</f>
        <v>0.61298577457081604</v>
      </c>
      <c r="I6" s="38">
        <v>43912.178982035926</v>
      </c>
      <c r="J6" s="32">
        <f>I6/K6</f>
        <v>0.3870142254291839</v>
      </c>
      <c r="K6" s="38">
        <v>113463.99201047198</v>
      </c>
      <c r="L6" s="9">
        <f>IFERROR(F6/K6-1,0)</f>
        <v>0.46854677900475661</v>
      </c>
      <c r="M6" s="37">
        <v>105370</v>
      </c>
      <c r="N6" s="32">
        <v>0.70542947044252524</v>
      </c>
      <c r="O6" s="38">
        <v>44000</v>
      </c>
      <c r="P6" s="32">
        <v>0.2945705295574747</v>
      </c>
      <c r="Q6" s="38">
        <v>149370</v>
      </c>
      <c r="R6" s="9">
        <f>IFERROR(F6/Q6-1,0)</f>
        <v>0.11553310571065167</v>
      </c>
      <c r="S6" s="37">
        <v>95333.42</v>
      </c>
      <c r="T6" s="32">
        <v>0.98771825272661795</v>
      </c>
      <c r="U6" s="38">
        <v>1185.42</v>
      </c>
      <c r="V6" s="32">
        <v>1.2281747273382068E-2</v>
      </c>
      <c r="W6" s="38">
        <v>96518.84</v>
      </c>
      <c r="X6" s="37">
        <v>101658</v>
      </c>
      <c r="Y6" s="32">
        <v>0.82002758754204685</v>
      </c>
      <c r="Z6" s="38">
        <v>22311</v>
      </c>
      <c r="AA6" s="32">
        <v>0.1799724124579532</v>
      </c>
      <c r="AB6" s="38">
        <v>123969</v>
      </c>
      <c r="AC6" s="37">
        <v>37168</v>
      </c>
      <c r="AD6" s="32">
        <v>0.33800460154779333</v>
      </c>
      <c r="AE6" s="38">
        <v>72795</v>
      </c>
      <c r="AF6" s="32">
        <v>0.66199539845220667</v>
      </c>
      <c r="AG6" s="38">
        <v>109963</v>
      </c>
      <c r="AH6" s="37">
        <v>20033</v>
      </c>
      <c r="AI6" s="32">
        <v>0.18249145980414483</v>
      </c>
      <c r="AJ6" s="38">
        <v>89742</v>
      </c>
      <c r="AK6" s="32">
        <v>0.81750854019585517</v>
      </c>
      <c r="AL6" s="248">
        <v>109775</v>
      </c>
    </row>
    <row r="7" spans="1:38" x14ac:dyDescent="0.3">
      <c r="A7" s="260" t="s">
        <v>352</v>
      </c>
      <c r="B7" s="276">
        <f>SUM('47-EOF_AQU'!B14:B24)</f>
        <v>9468355.1600000001</v>
      </c>
      <c r="C7" s="32">
        <f t="shared" ref="C7:C13" si="0">B7/F7</f>
        <v>0.90929144159306474</v>
      </c>
      <c r="D7" s="38">
        <v>944538.58000000007</v>
      </c>
      <c r="E7" s="32">
        <f t="shared" ref="E7:E13" si="1">D7/F7</f>
        <v>9.0708558406935216E-2</v>
      </c>
      <c r="F7" s="276">
        <f t="shared" ref="F7:F13" si="2">SUM(B7+D7)</f>
        <v>10412893.74</v>
      </c>
      <c r="G7" s="37">
        <v>6897211.0415116474</v>
      </c>
      <c r="H7" s="32">
        <f t="shared" ref="H7:H13" si="3">G7/K7</f>
        <v>0.88132427845007089</v>
      </c>
      <c r="I7" s="38">
        <v>928751.78529409436</v>
      </c>
      <c r="J7" s="32">
        <f t="shared" ref="J7:J13" si="4">I7/K7</f>
        <v>0.11867572154992911</v>
      </c>
      <c r="K7" s="38">
        <v>7825962.8268057415</v>
      </c>
      <c r="L7" s="8">
        <f t="shared" ref="L7:L13" si="5">IFERROR(F7/K7-1,0)</f>
        <v>0.33055752633189361</v>
      </c>
      <c r="M7" s="37">
        <v>7495361</v>
      </c>
      <c r="N7" s="32">
        <v>0.82070761846061935</v>
      </c>
      <c r="O7" s="38">
        <v>1637442</v>
      </c>
      <c r="P7" s="32">
        <v>0.17929238153938062</v>
      </c>
      <c r="Q7" s="38">
        <v>9132803</v>
      </c>
      <c r="R7" s="8">
        <f t="shared" ref="R7:R13" si="6">IFERROR(F7/Q7-1,0)</f>
        <v>0.14016405916124541</v>
      </c>
      <c r="S7" s="37">
        <v>5583842.7799999993</v>
      </c>
      <c r="T7" s="32">
        <v>0.89875725493089964</v>
      </c>
      <c r="U7" s="38">
        <v>629005.85000000009</v>
      </c>
      <c r="V7" s="32">
        <v>0.10124274506910048</v>
      </c>
      <c r="W7" s="38">
        <v>6212848.629999999</v>
      </c>
      <c r="X7" s="37">
        <v>8584160</v>
      </c>
      <c r="Y7" s="32">
        <v>0.85274871729969792</v>
      </c>
      <c r="Z7" s="38">
        <v>1482299</v>
      </c>
      <c r="AA7" s="32">
        <v>0.14725128270030205</v>
      </c>
      <c r="AB7" s="38">
        <v>10066459</v>
      </c>
      <c r="AC7" s="37">
        <v>8013823</v>
      </c>
      <c r="AD7" s="32">
        <v>0.84541319453931607</v>
      </c>
      <c r="AE7" s="38">
        <v>1465356</v>
      </c>
      <c r="AF7" s="32">
        <v>0.15458680546068387</v>
      </c>
      <c r="AG7" s="38">
        <v>9479179</v>
      </c>
      <c r="AH7" s="37">
        <v>7434675</v>
      </c>
      <c r="AI7" s="32">
        <v>0.78427183005568624</v>
      </c>
      <c r="AJ7" s="38">
        <v>2045042</v>
      </c>
      <c r="AK7" s="32">
        <v>0.21572816994431374</v>
      </c>
      <c r="AL7" s="249">
        <v>9479717</v>
      </c>
    </row>
    <row r="8" spans="1:38" x14ac:dyDescent="0.3">
      <c r="A8" s="260" t="s">
        <v>353</v>
      </c>
      <c r="B8" s="271">
        <f>SUM('47-EOF_AQU'!B25:B28)</f>
        <v>2816270.5</v>
      </c>
      <c r="C8" s="32">
        <f t="shared" si="0"/>
        <v>0.85003807599564274</v>
      </c>
      <c r="D8" s="38">
        <v>496840.5</v>
      </c>
      <c r="E8" s="32">
        <f t="shared" si="1"/>
        <v>0.14996192400435723</v>
      </c>
      <c r="F8" s="38">
        <f t="shared" si="2"/>
        <v>3313111</v>
      </c>
      <c r="G8" s="37">
        <v>1601828.6437804694</v>
      </c>
      <c r="H8" s="32">
        <f t="shared" si="3"/>
        <v>0.79016438750102569</v>
      </c>
      <c r="I8" s="38">
        <v>425380.71811751917</v>
      </c>
      <c r="J8" s="32">
        <f t="shared" si="4"/>
        <v>0.20983561249897423</v>
      </c>
      <c r="K8" s="38">
        <v>2027209.3618979887</v>
      </c>
      <c r="L8" s="8">
        <f t="shared" si="5"/>
        <v>0.63432108309626045</v>
      </c>
      <c r="M8" s="37">
        <v>1721688</v>
      </c>
      <c r="N8" s="32">
        <v>0.6980800131694237</v>
      </c>
      <c r="O8" s="38">
        <v>744631</v>
      </c>
      <c r="P8" s="32">
        <v>0.30191998683057625</v>
      </c>
      <c r="Q8" s="38">
        <v>2466319</v>
      </c>
      <c r="R8" s="8">
        <f t="shared" si="6"/>
        <v>0.34334244677999881</v>
      </c>
      <c r="S8" s="37">
        <v>1461282.8199999998</v>
      </c>
      <c r="T8" s="32">
        <v>0.84082334703136374</v>
      </c>
      <c r="U8" s="38">
        <v>276636.12</v>
      </c>
      <c r="V8" s="32">
        <v>0.15917665296863615</v>
      </c>
      <c r="W8" s="38">
        <v>1737918.94</v>
      </c>
      <c r="X8" s="37">
        <v>2066252</v>
      </c>
      <c r="Y8" s="32">
        <v>0.77815056996531895</v>
      </c>
      <c r="Z8" s="38">
        <v>589085</v>
      </c>
      <c r="AA8" s="32">
        <v>0.22184943003468111</v>
      </c>
      <c r="AB8" s="38">
        <v>2655337</v>
      </c>
      <c r="AC8" s="37">
        <v>1625879</v>
      </c>
      <c r="AD8" s="32">
        <v>0.73683311300715992</v>
      </c>
      <c r="AE8" s="38">
        <v>580698</v>
      </c>
      <c r="AF8" s="32">
        <v>0.26316688699284002</v>
      </c>
      <c r="AG8" s="38">
        <v>2206577</v>
      </c>
      <c r="AH8" s="37">
        <v>1013184</v>
      </c>
      <c r="AI8" s="32">
        <v>0.55233831637731867</v>
      </c>
      <c r="AJ8" s="38">
        <v>821170</v>
      </c>
      <c r="AK8" s="32">
        <v>0.44766168362268133</v>
      </c>
      <c r="AL8" s="249">
        <v>1834354</v>
      </c>
    </row>
    <row r="9" spans="1:38" x14ac:dyDescent="0.3">
      <c r="A9" s="260" t="s">
        <v>354</v>
      </c>
      <c r="B9" s="271">
        <f>SUM('47-EOF_AQU'!B31:B37)</f>
        <v>1108727.4099999999</v>
      </c>
      <c r="C9" s="32">
        <f t="shared" si="0"/>
        <v>0.87155084145575656</v>
      </c>
      <c r="D9" s="38">
        <v>163404.24</v>
      </c>
      <c r="E9" s="32">
        <f t="shared" si="1"/>
        <v>0.12844915854424344</v>
      </c>
      <c r="F9" s="38">
        <f t="shared" si="2"/>
        <v>1272131.6499999999</v>
      </c>
      <c r="G9" s="37">
        <v>574112.96933629771</v>
      </c>
      <c r="H9" s="32">
        <f t="shared" si="3"/>
        <v>0.7752030254288893</v>
      </c>
      <c r="I9" s="38">
        <v>166483.94592814369</v>
      </c>
      <c r="J9" s="32">
        <f t="shared" si="4"/>
        <v>0.22479697457111072</v>
      </c>
      <c r="K9" s="38">
        <v>740596.9152644414</v>
      </c>
      <c r="L9" s="8">
        <f t="shared" si="5"/>
        <v>0.717711245861409</v>
      </c>
      <c r="M9" s="37">
        <v>702222</v>
      </c>
      <c r="N9" s="32">
        <v>0.79959509099066073</v>
      </c>
      <c r="O9" s="38">
        <v>176000</v>
      </c>
      <c r="P9" s="32">
        <v>0.20040490900933933</v>
      </c>
      <c r="Q9" s="38">
        <v>878222</v>
      </c>
      <c r="R9" s="8">
        <f t="shared" si="6"/>
        <v>0.44853083844403807</v>
      </c>
      <c r="S9" s="37">
        <v>520295.96000000008</v>
      </c>
      <c r="T9" s="32">
        <v>0.88196654945952724</v>
      </c>
      <c r="U9" s="38">
        <v>69631.13</v>
      </c>
      <c r="V9" s="32">
        <v>0.11803345054047271</v>
      </c>
      <c r="W9" s="38">
        <v>589927.09000000008</v>
      </c>
      <c r="X9" s="37">
        <v>690900</v>
      </c>
      <c r="Y9" s="32">
        <v>0.8386622190499774</v>
      </c>
      <c r="Z9" s="38">
        <v>132912</v>
      </c>
      <c r="AA9" s="32">
        <v>0.16133778095002257</v>
      </c>
      <c r="AB9" s="38">
        <v>823812</v>
      </c>
      <c r="AC9" s="37">
        <v>649403</v>
      </c>
      <c r="AD9" s="32">
        <v>0.7517543555015338</v>
      </c>
      <c r="AE9" s="38">
        <v>214447</v>
      </c>
      <c r="AF9" s="32">
        <v>0.24824564449846617</v>
      </c>
      <c r="AG9" s="38">
        <v>863850</v>
      </c>
      <c r="AH9" s="37">
        <v>767058</v>
      </c>
      <c r="AI9" s="32">
        <v>0.73646947675255925</v>
      </c>
      <c r="AJ9" s="38">
        <v>274476</v>
      </c>
      <c r="AK9" s="32">
        <v>0.26353052324744081</v>
      </c>
      <c r="AL9" s="249">
        <v>1041534</v>
      </c>
    </row>
    <row r="10" spans="1:38" x14ac:dyDescent="0.3">
      <c r="A10" s="39" t="s">
        <v>355</v>
      </c>
      <c r="B10" s="271">
        <f>SUM('47-EOF_AQU'!B38:B42)</f>
        <v>700612.82000000007</v>
      </c>
      <c r="C10" s="32">
        <f t="shared" si="0"/>
        <v>0.8618119748636951</v>
      </c>
      <c r="D10" s="38">
        <v>112340.39999999998</v>
      </c>
      <c r="E10" s="32">
        <f t="shared" si="1"/>
        <v>0.13818802513630485</v>
      </c>
      <c r="F10" s="38">
        <f t="shared" si="2"/>
        <v>812953.22000000009</v>
      </c>
      <c r="G10" s="37">
        <v>536101.08104810759</v>
      </c>
      <c r="H10" s="32">
        <f t="shared" si="3"/>
        <v>0.84724599781591436</v>
      </c>
      <c r="I10" s="38">
        <v>96656.208369728163</v>
      </c>
      <c r="J10" s="32">
        <f t="shared" si="4"/>
        <v>0.15275400218408558</v>
      </c>
      <c r="K10" s="38">
        <v>632757.28941783577</v>
      </c>
      <c r="L10" s="8">
        <f t="shared" si="5"/>
        <v>0.28477890906314562</v>
      </c>
      <c r="M10" s="37">
        <v>333175</v>
      </c>
      <c r="N10" s="32">
        <v>0.70925722508898315</v>
      </c>
      <c r="O10" s="38">
        <v>136577</v>
      </c>
      <c r="P10" s="32">
        <v>0.29074277491101685</v>
      </c>
      <c r="Q10" s="38">
        <v>469752</v>
      </c>
      <c r="R10" s="8">
        <f t="shared" si="6"/>
        <v>0.73060087024642817</v>
      </c>
      <c r="S10" s="37">
        <v>429995.84</v>
      </c>
      <c r="T10" s="32">
        <v>0.8377701126049909</v>
      </c>
      <c r="U10" s="38">
        <v>83266.489999999991</v>
      </c>
      <c r="V10" s="32">
        <v>0.16222988739500907</v>
      </c>
      <c r="W10" s="38">
        <v>513262.33</v>
      </c>
      <c r="X10" s="37">
        <v>524182</v>
      </c>
      <c r="Y10" s="32">
        <v>0.80192456265155165</v>
      </c>
      <c r="Z10" s="38">
        <v>129473</v>
      </c>
      <c r="AA10" s="32">
        <v>0.19807543734844835</v>
      </c>
      <c r="AB10" s="38">
        <v>653655</v>
      </c>
      <c r="AC10" s="37">
        <v>341104</v>
      </c>
      <c r="AD10" s="32">
        <v>0.7364664275859687</v>
      </c>
      <c r="AE10" s="38">
        <v>122059</v>
      </c>
      <c r="AF10" s="32">
        <v>0.26353357241403136</v>
      </c>
      <c r="AG10" s="38">
        <v>463163</v>
      </c>
      <c r="AH10" s="37">
        <v>270012</v>
      </c>
      <c r="AI10" s="32">
        <v>0.67698649095887109</v>
      </c>
      <c r="AJ10" s="38">
        <v>128832</v>
      </c>
      <c r="AK10" s="32">
        <v>0.32301350904112885</v>
      </c>
      <c r="AL10" s="249">
        <v>398844</v>
      </c>
    </row>
    <row r="11" spans="1:38" x14ac:dyDescent="0.3">
      <c r="A11" s="39" t="s">
        <v>356</v>
      </c>
      <c r="B11" s="240">
        <f>SUM('47-EOF_AQU'!B43:B47)</f>
        <v>615819.62</v>
      </c>
      <c r="C11" s="32">
        <f t="shared" si="0"/>
        <v>0.83392731269906106</v>
      </c>
      <c r="D11" s="38">
        <v>122637.57000000002</v>
      </c>
      <c r="E11" s="32">
        <f t="shared" si="1"/>
        <v>0.16607268730093888</v>
      </c>
      <c r="F11" s="38">
        <f t="shared" si="2"/>
        <v>738457.19000000006</v>
      </c>
      <c r="G11" s="37">
        <v>244544.89054644218</v>
      </c>
      <c r="H11" s="32">
        <f t="shared" si="3"/>
        <v>0.782672546828863</v>
      </c>
      <c r="I11" s="38">
        <v>67903.644332236392</v>
      </c>
      <c r="J11" s="32">
        <f t="shared" si="4"/>
        <v>0.21732745317113702</v>
      </c>
      <c r="K11" s="38">
        <v>312448.53487867856</v>
      </c>
      <c r="L11" s="8">
        <f t="shared" si="5"/>
        <v>1.3634522411402488</v>
      </c>
      <c r="M11" s="37">
        <v>599630</v>
      </c>
      <c r="N11" s="32">
        <v>0.73955900018993725</v>
      </c>
      <c r="O11" s="38">
        <v>211164</v>
      </c>
      <c r="P11" s="32">
        <v>0.26044099981006275</v>
      </c>
      <c r="Q11" s="38">
        <v>810794</v>
      </c>
      <c r="R11" s="8">
        <f t="shared" si="6"/>
        <v>-8.9217248770957824E-2</v>
      </c>
      <c r="S11" s="37">
        <v>182275.07</v>
      </c>
      <c r="T11" s="32">
        <v>0.51469908293097266</v>
      </c>
      <c r="U11" s="38">
        <v>171864.03</v>
      </c>
      <c r="V11" s="32">
        <v>0.48530091706902745</v>
      </c>
      <c r="W11" s="38">
        <v>354139.1</v>
      </c>
      <c r="X11" s="37">
        <v>766307</v>
      </c>
      <c r="Y11" s="32">
        <v>0.8492451284938366</v>
      </c>
      <c r="Z11" s="38">
        <v>136032</v>
      </c>
      <c r="AA11" s="32">
        <v>0.15075487150616343</v>
      </c>
      <c r="AB11" s="38">
        <v>902339</v>
      </c>
      <c r="AC11" s="37">
        <v>467931</v>
      </c>
      <c r="AD11" s="32">
        <v>0.63141595666876271</v>
      </c>
      <c r="AE11" s="38">
        <v>273151</v>
      </c>
      <c r="AF11" s="32">
        <v>0.36858404333123729</v>
      </c>
      <c r="AG11" s="38">
        <v>741082</v>
      </c>
      <c r="AH11" s="37">
        <v>284073</v>
      </c>
      <c r="AI11" s="32">
        <v>0.4350255664981631</v>
      </c>
      <c r="AJ11" s="38">
        <v>368930</v>
      </c>
      <c r="AK11" s="32">
        <v>0.56497443350183685</v>
      </c>
      <c r="AL11" s="249">
        <v>653003</v>
      </c>
    </row>
    <row r="12" spans="1:38" x14ac:dyDescent="0.3">
      <c r="A12" s="39" t="s">
        <v>357</v>
      </c>
      <c r="B12" s="256" t="s">
        <v>469</v>
      </c>
      <c r="C12" s="32" t="s">
        <v>469</v>
      </c>
      <c r="D12" s="38">
        <v>0</v>
      </c>
      <c r="E12" s="32" t="s">
        <v>469</v>
      </c>
      <c r="F12" s="38" t="s">
        <v>469</v>
      </c>
      <c r="G12" s="37">
        <v>0</v>
      </c>
      <c r="H12" s="32" t="s">
        <v>469</v>
      </c>
      <c r="I12" s="38">
        <v>0</v>
      </c>
      <c r="J12" s="32" t="s">
        <v>469</v>
      </c>
      <c r="K12" s="38">
        <v>0</v>
      </c>
      <c r="L12" s="8">
        <f t="shared" si="5"/>
        <v>0</v>
      </c>
      <c r="M12" s="37">
        <v>34000</v>
      </c>
      <c r="N12" s="32">
        <v>1</v>
      </c>
      <c r="O12" s="38">
        <v>0</v>
      </c>
      <c r="P12" s="32">
        <v>0</v>
      </c>
      <c r="Q12" s="38">
        <v>34000</v>
      </c>
      <c r="R12" s="8">
        <f t="shared" si="6"/>
        <v>0</v>
      </c>
      <c r="S12" s="37">
        <v>0</v>
      </c>
      <c r="T12" s="32">
        <v>0</v>
      </c>
      <c r="U12" s="38">
        <v>0</v>
      </c>
      <c r="V12" s="32">
        <v>0</v>
      </c>
      <c r="W12" s="38">
        <v>0</v>
      </c>
      <c r="X12" s="37">
        <v>0</v>
      </c>
      <c r="Y12" s="32">
        <v>0</v>
      </c>
      <c r="Z12" s="38">
        <v>0</v>
      </c>
      <c r="AA12" s="32">
        <v>0</v>
      </c>
      <c r="AB12" s="38">
        <v>0</v>
      </c>
      <c r="AC12" s="37">
        <v>0</v>
      </c>
      <c r="AD12" s="32">
        <v>0</v>
      </c>
      <c r="AE12" s="38">
        <v>0</v>
      </c>
      <c r="AF12" s="32">
        <v>0</v>
      </c>
      <c r="AG12" s="38">
        <v>0</v>
      </c>
      <c r="AH12" s="37">
        <v>0</v>
      </c>
      <c r="AI12" s="32">
        <v>0</v>
      </c>
      <c r="AJ12" s="38">
        <v>0</v>
      </c>
      <c r="AK12" s="32">
        <v>0</v>
      </c>
      <c r="AL12" s="249">
        <v>0</v>
      </c>
    </row>
    <row r="13" spans="1:38" s="42" customFormat="1" x14ac:dyDescent="0.3">
      <c r="A13" s="40" t="s">
        <v>349</v>
      </c>
      <c r="B13" s="278">
        <f>SUM(B6:B12)</f>
        <v>14835561.57</v>
      </c>
      <c r="C13" s="33">
        <f t="shared" si="0"/>
        <v>0.8874974373771144</v>
      </c>
      <c r="D13" s="26">
        <v>1880612.4100000001</v>
      </c>
      <c r="E13" s="33">
        <f t="shared" si="1"/>
        <v>0.11250256262288556</v>
      </c>
      <c r="F13" s="26">
        <f t="shared" si="2"/>
        <v>16716173.98</v>
      </c>
      <c r="G13" s="24">
        <v>9923350.4392514005</v>
      </c>
      <c r="H13" s="33">
        <f t="shared" si="3"/>
        <v>0.85161145294525786</v>
      </c>
      <c r="I13" s="26">
        <v>1729088.481023758</v>
      </c>
      <c r="J13" s="33">
        <f t="shared" si="4"/>
        <v>0.14838854705474203</v>
      </c>
      <c r="K13" s="41">
        <v>11652438.920275159</v>
      </c>
      <c r="L13" s="19">
        <f t="shared" si="5"/>
        <v>0.43456439414704673</v>
      </c>
      <c r="M13" s="24">
        <v>10991446</v>
      </c>
      <c r="N13" s="33">
        <v>0.78841123399176261</v>
      </c>
      <c r="O13" s="26">
        <v>2949814</v>
      </c>
      <c r="P13" s="33">
        <v>0.21158876600823742</v>
      </c>
      <c r="Q13" s="41">
        <v>13941260</v>
      </c>
      <c r="R13" s="19">
        <f t="shared" si="6"/>
        <v>0.19904327012049139</v>
      </c>
      <c r="S13" s="24">
        <v>8273025.8899999997</v>
      </c>
      <c r="T13" s="33">
        <v>0.87042199509707019</v>
      </c>
      <c r="U13" s="26">
        <v>1231589.0400000003</v>
      </c>
      <c r="V13" s="33">
        <v>0.12957800490292987</v>
      </c>
      <c r="W13" s="41">
        <v>9504614.9299999997</v>
      </c>
      <c r="X13" s="24">
        <v>12733459</v>
      </c>
      <c r="Y13" s="33">
        <v>0.83632062140723651</v>
      </c>
      <c r="Z13" s="26">
        <v>2492112</v>
      </c>
      <c r="AA13" s="33">
        <v>0.16367937859276346</v>
      </c>
      <c r="AB13" s="41">
        <v>15225571</v>
      </c>
      <c r="AC13" s="24">
        <v>11135308</v>
      </c>
      <c r="AD13" s="33">
        <v>0.8031922528677895</v>
      </c>
      <c r="AE13" s="26">
        <v>2728506</v>
      </c>
      <c r="AF13" s="33">
        <v>0.19680774713221053</v>
      </c>
      <c r="AG13" s="41">
        <v>13863814</v>
      </c>
      <c r="AH13" s="24">
        <v>9789035</v>
      </c>
      <c r="AI13" s="33">
        <v>0.7241895841506546</v>
      </c>
      <c r="AJ13" s="26">
        <v>3728192</v>
      </c>
      <c r="AK13" s="33">
        <v>0.27581041584934546</v>
      </c>
      <c r="AL13" s="41">
        <v>13517227</v>
      </c>
    </row>
    <row r="15" spans="1:38" x14ac:dyDescent="0.3">
      <c r="A15" s="1" t="s">
        <v>28</v>
      </c>
      <c r="E15" s="21">
        <f>C15-D15</f>
        <v>0</v>
      </c>
    </row>
    <row r="16" spans="1:38" x14ac:dyDescent="0.3">
      <c r="A16" s="270" t="s">
        <v>350</v>
      </c>
      <c r="B16" s="269" t="s">
        <v>450</v>
      </c>
      <c r="C16" s="269"/>
      <c r="D16" s="269"/>
      <c r="E16" s="269"/>
      <c r="F16" s="269"/>
      <c r="G16" s="269" t="s">
        <v>407</v>
      </c>
      <c r="H16" s="269"/>
      <c r="I16" s="269"/>
      <c r="J16" s="269"/>
      <c r="K16" s="269"/>
      <c r="L16" s="269"/>
      <c r="M16" s="269" t="s">
        <v>449</v>
      </c>
      <c r="N16" s="269"/>
      <c r="O16" s="269"/>
      <c r="P16" s="269"/>
      <c r="Q16" s="269"/>
      <c r="R16" s="269"/>
      <c r="S16" s="269" t="s">
        <v>448</v>
      </c>
      <c r="T16" s="269"/>
      <c r="U16" s="269"/>
      <c r="V16" s="269"/>
      <c r="W16" s="269"/>
      <c r="X16" s="269" t="s">
        <v>88</v>
      </c>
      <c r="Y16" s="269"/>
      <c r="Z16" s="269"/>
      <c r="AA16" s="269"/>
      <c r="AB16" s="269"/>
      <c r="AC16" s="269" t="s">
        <v>89</v>
      </c>
      <c r="AD16" s="269"/>
      <c r="AE16" s="269"/>
      <c r="AF16" s="269"/>
      <c r="AG16" s="269"/>
      <c r="AH16" s="269" t="s">
        <v>90</v>
      </c>
      <c r="AI16" s="269"/>
      <c r="AJ16" s="269"/>
      <c r="AK16" s="269"/>
      <c r="AL16" s="269"/>
    </row>
    <row r="17" spans="1:38" ht="43.2" x14ac:dyDescent="0.3">
      <c r="A17" s="267"/>
      <c r="B17" s="22" t="s">
        <v>346</v>
      </c>
      <c r="C17" s="22" t="s">
        <v>347</v>
      </c>
      <c r="D17" s="22" t="s">
        <v>348</v>
      </c>
      <c r="E17" s="22" t="s">
        <v>347</v>
      </c>
      <c r="F17" s="22" t="s">
        <v>349</v>
      </c>
      <c r="G17" s="22" t="s">
        <v>346</v>
      </c>
      <c r="H17" s="22" t="s">
        <v>347</v>
      </c>
      <c r="I17" s="22" t="s">
        <v>348</v>
      </c>
      <c r="J17" s="22" t="s">
        <v>347</v>
      </c>
      <c r="K17" s="22" t="s">
        <v>349</v>
      </c>
      <c r="L17" s="22" t="s">
        <v>459</v>
      </c>
      <c r="M17" s="22" t="s">
        <v>346</v>
      </c>
      <c r="N17" s="22" t="s">
        <v>347</v>
      </c>
      <c r="O17" s="22" t="s">
        <v>348</v>
      </c>
      <c r="P17" s="22" t="s">
        <v>347</v>
      </c>
      <c r="Q17" s="22" t="s">
        <v>349</v>
      </c>
      <c r="R17" s="22" t="s">
        <v>460</v>
      </c>
      <c r="S17" s="22" t="s">
        <v>346</v>
      </c>
      <c r="T17" s="22" t="s">
        <v>347</v>
      </c>
      <c r="U17" s="22" t="s">
        <v>348</v>
      </c>
      <c r="V17" s="22" t="s">
        <v>347</v>
      </c>
      <c r="W17" s="22" t="s">
        <v>349</v>
      </c>
      <c r="X17" s="22" t="s">
        <v>346</v>
      </c>
      <c r="Y17" s="22" t="s">
        <v>347</v>
      </c>
      <c r="Z17" s="22" t="s">
        <v>348</v>
      </c>
      <c r="AA17" s="22" t="s">
        <v>347</v>
      </c>
      <c r="AB17" s="22" t="s">
        <v>349</v>
      </c>
      <c r="AC17" s="22" t="s">
        <v>346</v>
      </c>
      <c r="AD17" s="22" t="s">
        <v>347</v>
      </c>
      <c r="AE17" s="22" t="s">
        <v>348</v>
      </c>
      <c r="AF17" s="22" t="s">
        <v>347</v>
      </c>
      <c r="AG17" s="22" t="s">
        <v>349</v>
      </c>
      <c r="AH17" s="22" t="s">
        <v>346</v>
      </c>
      <c r="AI17" s="22" t="s">
        <v>347</v>
      </c>
      <c r="AJ17" s="22" t="s">
        <v>348</v>
      </c>
      <c r="AK17" s="22" t="s">
        <v>347</v>
      </c>
      <c r="AL17" s="22" t="s">
        <v>349</v>
      </c>
    </row>
    <row r="18" spans="1:38" x14ac:dyDescent="0.3">
      <c r="A18" s="39" t="s">
        <v>363</v>
      </c>
      <c r="B18" s="240">
        <f>SUM('49-EOF_IND '!B11:B16)</f>
        <v>2487341.3200000003</v>
      </c>
      <c r="C18" s="32">
        <f>B18/F18</f>
        <v>0.80919928453435952</v>
      </c>
      <c r="D18" s="38">
        <v>586489.03</v>
      </c>
      <c r="E18" s="32">
        <f>D18/F18</f>
        <v>0.19080071546564042</v>
      </c>
      <c r="F18" s="38">
        <f t="shared" ref="F18:F23" si="7">SUM(B18+D18)</f>
        <v>3073830.3500000006</v>
      </c>
      <c r="G18" s="37">
        <v>2104154.7394349626</v>
      </c>
      <c r="H18" s="32">
        <v>0.83131161990298696</v>
      </c>
      <c r="I18" s="38">
        <v>426971.60243009485</v>
      </c>
      <c r="J18" s="32">
        <v>0.16868838009701298</v>
      </c>
      <c r="K18" s="38">
        <v>2531126.3418650576</v>
      </c>
      <c r="L18" s="9">
        <f t="shared" ref="L18:L23" si="8">IFERROR(F18/K18-1,0)</f>
        <v>0.214412058046479</v>
      </c>
      <c r="M18" s="37">
        <v>2072417</v>
      </c>
      <c r="N18" s="32">
        <v>0.64817964474892475</v>
      </c>
      <c r="O18" s="38">
        <v>1124871</v>
      </c>
      <c r="P18" s="32">
        <v>0.3518203552510753</v>
      </c>
      <c r="Q18" s="38">
        <v>3197288</v>
      </c>
      <c r="R18" s="9">
        <f t="shared" ref="R18:R23" si="9">IFERROR(F18/Q18-1,0)</f>
        <v>-3.8613240346193178E-2</v>
      </c>
      <c r="S18" s="37">
        <v>2251107.33</v>
      </c>
      <c r="T18" s="32">
        <v>0.78549121051596615</v>
      </c>
      <c r="U18" s="38">
        <v>614752.02000000014</v>
      </c>
      <c r="V18" s="32">
        <v>0.21450878948403387</v>
      </c>
      <c r="W18" s="38">
        <v>2865859.35</v>
      </c>
      <c r="X18" s="37">
        <v>2928684</v>
      </c>
      <c r="Y18" s="32">
        <v>0.75867276744416778</v>
      </c>
      <c r="Z18" s="38">
        <v>931589</v>
      </c>
      <c r="AA18" s="32">
        <v>0.24132723255583219</v>
      </c>
      <c r="AB18" s="38">
        <v>3860273</v>
      </c>
      <c r="AC18" s="37">
        <v>2495171</v>
      </c>
      <c r="AD18" s="32">
        <v>0.64330681904903342</v>
      </c>
      <c r="AE18" s="38">
        <v>1383493</v>
      </c>
      <c r="AF18" s="32">
        <v>0.35669318095096664</v>
      </c>
      <c r="AG18" s="38">
        <v>3878664</v>
      </c>
      <c r="AH18" s="37">
        <v>1732964</v>
      </c>
      <c r="AI18" s="32">
        <v>0.47952194017555905</v>
      </c>
      <c r="AJ18" s="38">
        <v>1880977</v>
      </c>
      <c r="AK18" s="32">
        <v>0.52047805982444095</v>
      </c>
      <c r="AL18" s="248">
        <v>3613941</v>
      </c>
    </row>
    <row r="19" spans="1:38" x14ac:dyDescent="0.3">
      <c r="A19" s="260" t="s">
        <v>358</v>
      </c>
      <c r="B19" s="271">
        <f>SUM('49-EOF_IND '!B17:B21)</f>
        <v>424854.44000000006</v>
      </c>
      <c r="C19" s="32">
        <f t="shared" ref="C19:C23" si="10">B19/F19</f>
        <v>0.73065237761618895</v>
      </c>
      <c r="D19" s="38">
        <v>156618.29999999999</v>
      </c>
      <c r="E19" s="32">
        <f t="shared" ref="E19:E23" si="11">D19/F19</f>
        <v>0.26934762238381116</v>
      </c>
      <c r="F19" s="38">
        <f t="shared" si="7"/>
        <v>581472.74</v>
      </c>
      <c r="G19" s="37">
        <v>247561.64668214231</v>
      </c>
      <c r="H19" s="32">
        <v>0.74712113983804818</v>
      </c>
      <c r="I19" s="38">
        <v>83792.445019513645</v>
      </c>
      <c r="J19" s="32">
        <v>0.25287886016195193</v>
      </c>
      <c r="K19" s="38">
        <v>331354.09170165594</v>
      </c>
      <c r="L19" s="8">
        <f t="shared" si="8"/>
        <v>0.75483796507195544</v>
      </c>
      <c r="M19" s="37">
        <v>244974</v>
      </c>
      <c r="N19" s="32">
        <v>0.65234376040199293</v>
      </c>
      <c r="O19" s="38">
        <v>130555</v>
      </c>
      <c r="P19" s="32">
        <v>0.34765623959800707</v>
      </c>
      <c r="Q19" s="38">
        <v>375529</v>
      </c>
      <c r="R19" s="8">
        <f t="shared" si="9"/>
        <v>0.54840968340660767</v>
      </c>
      <c r="S19" s="37">
        <v>109371.26</v>
      </c>
      <c r="T19" s="32">
        <v>0.43140890442649549</v>
      </c>
      <c r="U19" s="38">
        <v>144149.84</v>
      </c>
      <c r="V19" s="32">
        <v>0.56859109557350462</v>
      </c>
      <c r="W19" s="38">
        <v>253521.09999999998</v>
      </c>
      <c r="X19" s="37">
        <v>304285</v>
      </c>
      <c r="Y19" s="32">
        <v>0.82144611879295726</v>
      </c>
      <c r="Z19" s="38">
        <v>66141</v>
      </c>
      <c r="AA19" s="32">
        <v>0.17855388120704271</v>
      </c>
      <c r="AB19" s="38">
        <v>370426</v>
      </c>
      <c r="AC19" s="37">
        <v>275475</v>
      </c>
      <c r="AD19" s="32">
        <v>0.80355111398918388</v>
      </c>
      <c r="AE19" s="38">
        <v>67347</v>
      </c>
      <c r="AF19" s="32">
        <v>0.19644888601081612</v>
      </c>
      <c r="AG19" s="38">
        <v>342822</v>
      </c>
      <c r="AH19" s="37">
        <v>350127</v>
      </c>
      <c r="AI19" s="32">
        <v>0.96155187613113002</v>
      </c>
      <c r="AJ19" s="38">
        <v>14000</v>
      </c>
      <c r="AK19" s="32">
        <v>3.8448123868869928E-2</v>
      </c>
      <c r="AL19" s="249">
        <v>364127</v>
      </c>
    </row>
    <row r="20" spans="1:38" x14ac:dyDescent="0.3">
      <c r="A20" s="260" t="s">
        <v>364</v>
      </c>
      <c r="B20" s="271">
        <f>SUM('49-EOF_IND '!B22:B27)</f>
        <v>1577929.2</v>
      </c>
      <c r="C20" s="32">
        <f t="shared" si="10"/>
        <v>0.85266214118355044</v>
      </c>
      <c r="D20" s="38">
        <v>272662.17</v>
      </c>
      <c r="E20" s="32">
        <f t="shared" si="11"/>
        <v>0.14733785881644959</v>
      </c>
      <c r="F20" s="38">
        <f t="shared" si="7"/>
        <v>1850591.3699999999</v>
      </c>
      <c r="G20" s="37">
        <v>1027463.0728633358</v>
      </c>
      <c r="H20" s="32">
        <v>0.8363788257017285</v>
      </c>
      <c r="I20" s="38">
        <v>201003.07344457219</v>
      </c>
      <c r="J20" s="32">
        <v>0.16362117429827155</v>
      </c>
      <c r="K20" s="38">
        <v>1228466.146307908</v>
      </c>
      <c r="L20" s="8">
        <f t="shared" si="8"/>
        <v>0.50642439399885575</v>
      </c>
      <c r="M20" s="37">
        <v>1025262</v>
      </c>
      <c r="N20" s="32">
        <v>0.71964471971912247</v>
      </c>
      <c r="O20" s="38">
        <v>399416</v>
      </c>
      <c r="P20" s="32">
        <v>0.28035528028087753</v>
      </c>
      <c r="Q20" s="38">
        <v>1424678</v>
      </c>
      <c r="R20" s="8">
        <f t="shared" si="9"/>
        <v>0.2989541285820374</v>
      </c>
      <c r="S20" s="37">
        <v>674521.95</v>
      </c>
      <c r="T20" s="32">
        <v>0.77092570878140387</v>
      </c>
      <c r="U20" s="38">
        <v>200428.7</v>
      </c>
      <c r="V20" s="32">
        <v>0.22907429121859618</v>
      </c>
      <c r="W20" s="38">
        <v>874950.64999999991</v>
      </c>
      <c r="X20" s="37">
        <v>1434633</v>
      </c>
      <c r="Y20" s="32">
        <v>0.82435911948565221</v>
      </c>
      <c r="Z20" s="38">
        <v>305668</v>
      </c>
      <c r="AA20" s="32">
        <v>0.17564088051434781</v>
      </c>
      <c r="AB20" s="38">
        <v>1740301</v>
      </c>
      <c r="AC20" s="37">
        <v>1199954</v>
      </c>
      <c r="AD20" s="32">
        <v>0.77124458581613986</v>
      </c>
      <c r="AE20" s="38">
        <v>355913</v>
      </c>
      <c r="AF20" s="32">
        <v>0.2287554141838602</v>
      </c>
      <c r="AG20" s="38">
        <v>1555867</v>
      </c>
      <c r="AH20" s="37">
        <v>963023</v>
      </c>
      <c r="AI20" s="32">
        <v>0.40879156797324029</v>
      </c>
      <c r="AJ20" s="38">
        <v>1392757</v>
      </c>
      <c r="AK20" s="32">
        <v>0.59120843202675977</v>
      </c>
      <c r="AL20" s="249">
        <v>2355780</v>
      </c>
    </row>
    <row r="21" spans="1:38" x14ac:dyDescent="0.3">
      <c r="A21" s="260" t="s">
        <v>365</v>
      </c>
      <c r="B21" s="271">
        <f>SUM('49-EOF_IND '!B28:B32)</f>
        <v>2021015.1</v>
      </c>
      <c r="C21" s="32">
        <f t="shared" si="10"/>
        <v>0.66231575114006835</v>
      </c>
      <c r="D21" s="38">
        <v>1030422.3700000001</v>
      </c>
      <c r="E21" s="32">
        <f t="shared" si="11"/>
        <v>0.33768424885993159</v>
      </c>
      <c r="F21" s="38">
        <f t="shared" si="7"/>
        <v>3051437.47</v>
      </c>
      <c r="G21" s="37">
        <v>1675885.8003623544</v>
      </c>
      <c r="H21" s="32">
        <v>0.72266733418061513</v>
      </c>
      <c r="I21" s="38">
        <v>643142.2241470567</v>
      </c>
      <c r="J21" s="32">
        <v>0.27733266581938482</v>
      </c>
      <c r="K21" s="38">
        <v>2319028.0245094113</v>
      </c>
      <c r="L21" s="8">
        <f t="shared" si="8"/>
        <v>0.31582604338967823</v>
      </c>
      <c r="M21" s="37">
        <v>1467928</v>
      </c>
      <c r="N21" s="32">
        <v>0.56618564240151625</v>
      </c>
      <c r="O21" s="38">
        <v>1124734</v>
      </c>
      <c r="P21" s="32">
        <v>0.43381435759848375</v>
      </c>
      <c r="Q21" s="38">
        <v>2592662</v>
      </c>
      <c r="R21" s="8">
        <f t="shared" si="9"/>
        <v>0.17695151546942878</v>
      </c>
      <c r="S21" s="37">
        <v>999638.74999999977</v>
      </c>
      <c r="T21" s="32">
        <v>0.5448655009733151</v>
      </c>
      <c r="U21" s="38">
        <v>835013.56</v>
      </c>
      <c r="V21" s="32">
        <v>0.45513449902668485</v>
      </c>
      <c r="W21" s="38">
        <v>1834652.3099999998</v>
      </c>
      <c r="X21" s="37">
        <v>1659765</v>
      </c>
      <c r="Y21" s="32">
        <v>0.69242476010968557</v>
      </c>
      <c r="Z21" s="38">
        <v>737268</v>
      </c>
      <c r="AA21" s="32">
        <v>0.30757523989031438</v>
      </c>
      <c r="AB21" s="38">
        <v>2397033</v>
      </c>
      <c r="AC21" s="37">
        <v>1523927</v>
      </c>
      <c r="AD21" s="32">
        <v>0.62917929867919686</v>
      </c>
      <c r="AE21" s="38">
        <v>898160</v>
      </c>
      <c r="AF21" s="32">
        <v>0.37082070132080308</v>
      </c>
      <c r="AG21" s="38">
        <v>2422087</v>
      </c>
      <c r="AH21" s="37">
        <v>1418677</v>
      </c>
      <c r="AI21" s="32">
        <v>0.6301539809125144</v>
      </c>
      <c r="AJ21" s="38">
        <v>832641</v>
      </c>
      <c r="AK21" s="32">
        <v>0.36984601908748566</v>
      </c>
      <c r="AL21" s="249">
        <v>2251318</v>
      </c>
    </row>
    <row r="22" spans="1:38" x14ac:dyDescent="0.3">
      <c r="A22" s="39" t="s">
        <v>367</v>
      </c>
      <c r="B22" s="240">
        <f>SUM('49-EOF_IND '!B33:B37)</f>
        <v>463368.91999999993</v>
      </c>
      <c r="C22" s="32">
        <f t="shared" si="10"/>
        <v>0.85830160763227625</v>
      </c>
      <c r="D22" s="38">
        <v>76498.320000000007</v>
      </c>
      <c r="E22" s="32">
        <f t="shared" si="11"/>
        <v>0.14169839236772361</v>
      </c>
      <c r="F22" s="38">
        <f t="shared" si="7"/>
        <v>539867.24</v>
      </c>
      <c r="G22" s="37">
        <v>419286.38195417408</v>
      </c>
      <c r="H22" s="32">
        <v>0.88535587558041751</v>
      </c>
      <c r="I22" s="38">
        <v>54293.105705858994</v>
      </c>
      <c r="J22" s="32">
        <v>0.11464412441958256</v>
      </c>
      <c r="K22" s="38">
        <v>473579.48766003305</v>
      </c>
      <c r="L22" s="8">
        <f t="shared" si="8"/>
        <v>0.13997175567610887</v>
      </c>
      <c r="M22" s="37">
        <v>478851</v>
      </c>
      <c r="N22" s="32">
        <v>0.82200958909047839</v>
      </c>
      <c r="O22" s="38">
        <v>103686</v>
      </c>
      <c r="P22" s="32">
        <v>0.17799041090952164</v>
      </c>
      <c r="Q22" s="38">
        <v>582537</v>
      </c>
      <c r="R22" s="8">
        <f t="shared" si="9"/>
        <v>-7.3248154194497483E-2</v>
      </c>
      <c r="S22" s="37">
        <v>295395.78000000003</v>
      </c>
      <c r="T22" s="32">
        <v>0.77482766657970503</v>
      </c>
      <c r="U22" s="38">
        <v>85844.84</v>
      </c>
      <c r="V22" s="32">
        <v>0.22517233342029502</v>
      </c>
      <c r="W22" s="38">
        <v>381240.62</v>
      </c>
      <c r="X22" s="37">
        <v>385181</v>
      </c>
      <c r="Y22" s="32">
        <v>0.793574040690188</v>
      </c>
      <c r="Z22" s="38">
        <v>100194</v>
      </c>
      <c r="AA22" s="32">
        <v>0.206425959309812</v>
      </c>
      <c r="AB22" s="38">
        <v>485375</v>
      </c>
      <c r="AC22" s="37">
        <v>479052</v>
      </c>
      <c r="AD22" s="32">
        <v>0.70990438818515378</v>
      </c>
      <c r="AE22" s="38">
        <v>195760</v>
      </c>
      <c r="AF22" s="32">
        <v>0.29009561181484622</v>
      </c>
      <c r="AG22" s="38">
        <v>674812</v>
      </c>
      <c r="AH22" s="37">
        <v>471073</v>
      </c>
      <c r="AI22" s="32">
        <v>0.68069116293452359</v>
      </c>
      <c r="AJ22" s="38">
        <v>220978</v>
      </c>
      <c r="AK22" s="32">
        <v>0.31930883706547641</v>
      </c>
      <c r="AL22" s="249">
        <v>692051</v>
      </c>
    </row>
    <row r="23" spans="1:38" s="42" customFormat="1" x14ac:dyDescent="0.3">
      <c r="A23" s="40" t="s">
        <v>349</v>
      </c>
      <c r="B23" s="278">
        <f>SUM(B18:B22)</f>
        <v>6974508.9800000004</v>
      </c>
      <c r="C23" s="33">
        <f t="shared" si="10"/>
        <v>0.7666655252530874</v>
      </c>
      <c r="D23" s="41">
        <v>2122690.19</v>
      </c>
      <c r="E23" s="33">
        <f t="shared" si="11"/>
        <v>0.23333447474691268</v>
      </c>
      <c r="F23" s="41">
        <f t="shared" si="7"/>
        <v>9097199.1699999999</v>
      </c>
      <c r="G23" s="24">
        <v>5474351.6412969697</v>
      </c>
      <c r="H23" s="33">
        <v>0.79527981738738185</v>
      </c>
      <c r="I23" s="41">
        <v>1409202.4507470962</v>
      </c>
      <c r="J23" s="33">
        <v>0.20472018261261818</v>
      </c>
      <c r="K23" s="41">
        <v>6883554.0920440657</v>
      </c>
      <c r="L23" s="19">
        <f t="shared" si="8"/>
        <v>0.32158461288398099</v>
      </c>
      <c r="M23" s="24">
        <v>5289432</v>
      </c>
      <c r="N23" s="33">
        <v>0.64720788518449368</v>
      </c>
      <c r="O23" s="41">
        <v>2883262</v>
      </c>
      <c r="P23" s="33">
        <v>0.35279211481550637</v>
      </c>
      <c r="Q23" s="41">
        <v>8172694</v>
      </c>
      <c r="R23" s="19">
        <f t="shared" si="9"/>
        <v>0.11312122661144541</v>
      </c>
      <c r="S23" s="24">
        <v>4330035.07</v>
      </c>
      <c r="T23" s="33">
        <v>0.6972429736967154</v>
      </c>
      <c r="U23" s="41">
        <v>1880188.9600000002</v>
      </c>
      <c r="V23" s="33">
        <v>0.3027570263032846</v>
      </c>
      <c r="W23" s="41">
        <v>6210224.0300000003</v>
      </c>
      <c r="X23" s="24">
        <v>6712548</v>
      </c>
      <c r="Y23" s="33">
        <v>0.75818803335393559</v>
      </c>
      <c r="Z23" s="41">
        <v>2140860</v>
      </c>
      <c r="AA23" s="33">
        <v>0.24181196664606444</v>
      </c>
      <c r="AB23" s="41">
        <v>8853408</v>
      </c>
      <c r="AC23" s="24">
        <v>5973579</v>
      </c>
      <c r="AD23" s="33">
        <v>0.67313605698823964</v>
      </c>
      <c r="AE23" s="41">
        <v>2900673</v>
      </c>
      <c r="AF23" s="33">
        <v>0.32686394301176031</v>
      </c>
      <c r="AG23" s="41">
        <v>8874252</v>
      </c>
      <c r="AH23" s="24">
        <v>4935864</v>
      </c>
      <c r="AI23" s="33">
        <v>0.5320414516551677</v>
      </c>
      <c r="AJ23" s="41">
        <v>4341353</v>
      </c>
      <c r="AK23" s="33">
        <v>0.4679585483448323</v>
      </c>
      <c r="AL23" s="41">
        <v>9277217</v>
      </c>
    </row>
    <row r="25" spans="1:38" x14ac:dyDescent="0.3">
      <c r="A25" s="1" t="s">
        <v>27</v>
      </c>
    </row>
    <row r="26" spans="1:38" x14ac:dyDescent="0.3">
      <c r="A26" s="270" t="s">
        <v>350</v>
      </c>
      <c r="B26" s="269" t="s">
        <v>450</v>
      </c>
      <c r="C26" s="269"/>
      <c r="D26" s="269"/>
      <c r="E26" s="269"/>
      <c r="F26" s="269"/>
      <c r="G26" s="269" t="s">
        <v>407</v>
      </c>
      <c r="H26" s="269"/>
      <c r="I26" s="269"/>
      <c r="J26" s="269"/>
      <c r="K26" s="269"/>
      <c r="L26" s="269"/>
      <c r="M26" s="269" t="s">
        <v>449</v>
      </c>
      <c r="N26" s="269"/>
      <c r="O26" s="269"/>
      <c r="P26" s="269"/>
      <c r="Q26" s="269"/>
      <c r="R26" s="269"/>
      <c r="S26" s="269" t="s">
        <v>448</v>
      </c>
      <c r="T26" s="269"/>
      <c r="U26" s="269"/>
      <c r="V26" s="269"/>
      <c r="W26" s="269"/>
      <c r="X26" s="269" t="s">
        <v>88</v>
      </c>
      <c r="Y26" s="269"/>
      <c r="Z26" s="269"/>
      <c r="AA26" s="269"/>
      <c r="AB26" s="269"/>
      <c r="AC26" s="269" t="s">
        <v>89</v>
      </c>
      <c r="AD26" s="269"/>
      <c r="AE26" s="269"/>
      <c r="AF26" s="269"/>
      <c r="AG26" s="269"/>
      <c r="AH26" s="269" t="s">
        <v>90</v>
      </c>
      <c r="AI26" s="269"/>
      <c r="AJ26" s="269"/>
      <c r="AK26" s="269"/>
      <c r="AL26" s="269"/>
    </row>
    <row r="27" spans="1:38" ht="43.2" x14ac:dyDescent="0.3">
      <c r="A27" s="267"/>
      <c r="B27" s="22" t="s">
        <v>346</v>
      </c>
      <c r="C27" s="22" t="s">
        <v>347</v>
      </c>
      <c r="D27" s="22" t="s">
        <v>348</v>
      </c>
      <c r="E27" s="22" t="s">
        <v>347</v>
      </c>
      <c r="F27" s="22" t="s">
        <v>349</v>
      </c>
      <c r="G27" s="22" t="s">
        <v>346</v>
      </c>
      <c r="H27" s="22" t="s">
        <v>347</v>
      </c>
      <c r="I27" s="22" t="s">
        <v>348</v>
      </c>
      <c r="J27" s="22" t="s">
        <v>347</v>
      </c>
      <c r="K27" s="22" t="s">
        <v>349</v>
      </c>
      <c r="L27" s="22" t="s">
        <v>459</v>
      </c>
      <c r="M27" s="22" t="s">
        <v>346</v>
      </c>
      <c r="N27" s="22" t="s">
        <v>347</v>
      </c>
      <c r="O27" s="22" t="s">
        <v>348</v>
      </c>
      <c r="P27" s="22" t="s">
        <v>347</v>
      </c>
      <c r="Q27" s="22" t="s">
        <v>349</v>
      </c>
      <c r="R27" s="22" t="s">
        <v>460</v>
      </c>
      <c r="S27" s="22" t="s">
        <v>346</v>
      </c>
      <c r="T27" s="22" t="s">
        <v>347</v>
      </c>
      <c r="U27" s="22" t="s">
        <v>348</v>
      </c>
      <c r="V27" s="22" t="s">
        <v>347</v>
      </c>
      <c r="W27" s="22" t="s">
        <v>349</v>
      </c>
      <c r="X27" s="22" t="s">
        <v>346</v>
      </c>
      <c r="Y27" s="22" t="s">
        <v>347</v>
      </c>
      <c r="Z27" s="22" t="s">
        <v>348</v>
      </c>
      <c r="AA27" s="22" t="s">
        <v>347</v>
      </c>
      <c r="AB27" s="22" t="s">
        <v>349</v>
      </c>
      <c r="AC27" s="22" t="s">
        <v>346</v>
      </c>
      <c r="AD27" s="22" t="s">
        <v>347</v>
      </c>
      <c r="AE27" s="22" t="s">
        <v>348</v>
      </c>
      <c r="AF27" s="22" t="s">
        <v>347</v>
      </c>
      <c r="AG27" s="22" t="s">
        <v>349</v>
      </c>
      <c r="AH27" s="22" t="s">
        <v>346</v>
      </c>
      <c r="AI27" s="22" t="s">
        <v>347</v>
      </c>
      <c r="AJ27" s="22" t="s">
        <v>348</v>
      </c>
      <c r="AK27" s="22" t="s">
        <v>347</v>
      </c>
      <c r="AL27" s="22" t="s">
        <v>349</v>
      </c>
    </row>
    <row r="28" spans="1:38" x14ac:dyDescent="0.3">
      <c r="A28" s="260" t="s">
        <v>359</v>
      </c>
      <c r="B28" s="271">
        <f>SUM('54-EOF_COL'!B11:B15)</f>
        <v>6123144.6200000001</v>
      </c>
      <c r="C28" s="32">
        <f t="shared" ref="C28:C32" si="12">B28/F28</f>
        <v>0.94555128227669938</v>
      </c>
      <c r="D28" s="38">
        <v>352595.76</v>
      </c>
      <c r="E28" s="32">
        <f t="shared" ref="E28:E32" si="13">D28/F28</f>
        <v>5.4448717723300698E-2</v>
      </c>
      <c r="F28" s="38">
        <f t="shared" ref="F28:F32" si="14">SUM(B28+D28)</f>
        <v>6475740.3799999999</v>
      </c>
      <c r="G28" s="37">
        <v>3944018.4797684923</v>
      </c>
      <c r="H28" s="32">
        <v>0.93969640535067178</v>
      </c>
      <c r="I28" s="38">
        <v>253101.41694610775</v>
      </c>
      <c r="J28" s="32">
        <v>6.0303594649328267E-2</v>
      </c>
      <c r="K28" s="38">
        <v>4197119.8967145998</v>
      </c>
      <c r="L28" s="8">
        <f t="shared" ref="L28:L32" si="15">IFERROR(F28/K28-1,0)</f>
        <v>0.54290097480156496</v>
      </c>
      <c r="M28" s="37">
        <v>3609275</v>
      </c>
      <c r="N28" s="32">
        <v>0.91468367255653737</v>
      </c>
      <c r="O28" s="38">
        <v>336652</v>
      </c>
      <c r="P28" s="32">
        <v>8.5316327443462583E-2</v>
      </c>
      <c r="Q28" s="38">
        <v>3945927</v>
      </c>
      <c r="R28" s="8">
        <f t="shared" ref="R28:R32" si="16">IFERROR(F28/Q28-1,0)</f>
        <v>0.64112016770710656</v>
      </c>
      <c r="S28" s="37">
        <v>3229268.4700000007</v>
      </c>
      <c r="T28" s="32">
        <v>0.87524858930208338</v>
      </c>
      <c r="U28" s="38">
        <v>460275.86000000004</v>
      </c>
      <c r="V28" s="32">
        <v>0.12475141069791672</v>
      </c>
      <c r="W28" s="38">
        <v>3689544.3300000005</v>
      </c>
      <c r="X28" s="37">
        <v>5054637</v>
      </c>
      <c r="Y28" s="32">
        <v>0.8910991576348618</v>
      </c>
      <c r="Z28" s="38">
        <v>617725</v>
      </c>
      <c r="AA28" s="32">
        <v>0.1089008423651382</v>
      </c>
      <c r="AB28" s="38">
        <v>5672362</v>
      </c>
      <c r="AC28" s="37">
        <v>5251286</v>
      </c>
      <c r="AD28" s="32">
        <v>0.89591015658721695</v>
      </c>
      <c r="AE28" s="38">
        <v>610112</v>
      </c>
      <c r="AF28" s="32">
        <v>0.10408984341278309</v>
      </c>
      <c r="AG28" s="38">
        <v>5861398</v>
      </c>
      <c r="AH28" s="37">
        <v>4660203</v>
      </c>
      <c r="AI28" s="32">
        <v>0.87129186576033824</v>
      </c>
      <c r="AJ28" s="38">
        <v>688410</v>
      </c>
      <c r="AK28" s="32">
        <v>0.12870813423966176</v>
      </c>
      <c r="AL28" s="248">
        <v>5348613</v>
      </c>
    </row>
    <row r="29" spans="1:38" x14ac:dyDescent="0.3">
      <c r="A29" s="260" t="s">
        <v>360</v>
      </c>
      <c r="B29" s="271">
        <f>SUM('54-EOF_COL'!B16:B21)</f>
        <v>2897853.29</v>
      </c>
      <c r="C29" s="32">
        <f t="shared" si="12"/>
        <v>0.81551854280384861</v>
      </c>
      <c r="D29" s="38">
        <v>655534.07999999996</v>
      </c>
      <c r="E29" s="32">
        <f t="shared" si="13"/>
        <v>0.18448145719615139</v>
      </c>
      <c r="F29" s="38">
        <f t="shared" si="14"/>
        <v>3553387.37</v>
      </c>
      <c r="G29" s="37">
        <v>2265362.04385834</v>
      </c>
      <c r="H29" s="32">
        <v>0.80122035647236389</v>
      </c>
      <c r="I29" s="38">
        <v>562027.48207974457</v>
      </c>
      <c r="J29" s="32">
        <v>0.19877964352763616</v>
      </c>
      <c r="K29" s="38">
        <v>2827389.5259380843</v>
      </c>
      <c r="L29" s="8">
        <f t="shared" si="15"/>
        <v>0.25677319569932289</v>
      </c>
      <c r="M29" s="37">
        <v>2237579</v>
      </c>
      <c r="N29" s="32">
        <v>0.73411745792712235</v>
      </c>
      <c r="O29" s="38">
        <v>810406</v>
      </c>
      <c r="P29" s="32">
        <v>0.26588254207287765</v>
      </c>
      <c r="Q29" s="38">
        <v>3047985</v>
      </c>
      <c r="R29" s="8">
        <f t="shared" si="16"/>
        <v>0.16581524187290952</v>
      </c>
      <c r="S29" s="37">
        <v>1869350.9900000002</v>
      </c>
      <c r="T29" s="32">
        <v>0.77652508442626234</v>
      </c>
      <c r="U29" s="38">
        <v>537977.54</v>
      </c>
      <c r="V29" s="32">
        <v>0.22347491557373766</v>
      </c>
      <c r="W29" s="38">
        <v>2407328.5300000003</v>
      </c>
      <c r="X29" s="37">
        <v>2424893</v>
      </c>
      <c r="Y29" s="32">
        <v>0.71511359748976677</v>
      </c>
      <c r="Z29" s="38">
        <v>966027</v>
      </c>
      <c r="AA29" s="32">
        <v>0.28488640251023323</v>
      </c>
      <c r="AB29" s="38">
        <v>3390920</v>
      </c>
      <c r="AC29" s="37">
        <v>2462319</v>
      </c>
      <c r="AD29" s="32">
        <v>0.78334777662401123</v>
      </c>
      <c r="AE29" s="38">
        <v>681009</v>
      </c>
      <c r="AF29" s="32">
        <v>0.21665222337598877</v>
      </c>
      <c r="AG29" s="38">
        <v>3143328</v>
      </c>
      <c r="AH29" s="37">
        <v>2346221</v>
      </c>
      <c r="AI29" s="32">
        <v>0.76492357027211888</v>
      </c>
      <c r="AJ29" s="38">
        <v>721041</v>
      </c>
      <c r="AK29" s="32">
        <v>0.23507642972788109</v>
      </c>
      <c r="AL29" s="249">
        <v>3067262</v>
      </c>
    </row>
    <row r="30" spans="1:38" x14ac:dyDescent="0.3">
      <c r="A30" s="260" t="s">
        <v>366</v>
      </c>
      <c r="B30" s="271">
        <f>SUM('54-EOF_COL'!B22:B26)</f>
        <v>2690885.83</v>
      </c>
      <c r="C30" s="32">
        <f t="shared" si="12"/>
        <v>0.84134387709402336</v>
      </c>
      <c r="D30" s="38">
        <v>507432.84</v>
      </c>
      <c r="E30" s="32">
        <f t="shared" si="13"/>
        <v>0.15865612290597672</v>
      </c>
      <c r="F30" s="38">
        <f t="shared" si="14"/>
        <v>3198318.67</v>
      </c>
      <c r="G30" s="37">
        <v>2220875.7779360879</v>
      </c>
      <c r="H30" s="32">
        <v>0.91688705761601574</v>
      </c>
      <c r="I30" s="38">
        <v>201315.439061296</v>
      </c>
      <c r="J30" s="32">
        <v>8.3112942383984131E-2</v>
      </c>
      <c r="K30" s="38">
        <v>2422191.2169973841</v>
      </c>
      <c r="L30" s="8">
        <f t="shared" si="15"/>
        <v>0.32042369221564804</v>
      </c>
      <c r="M30" s="37">
        <v>2374171</v>
      </c>
      <c r="N30" s="32">
        <v>0.70253884103052122</v>
      </c>
      <c r="O30" s="38">
        <v>1005245</v>
      </c>
      <c r="P30" s="32">
        <v>0.29746115896947872</v>
      </c>
      <c r="Q30" s="38">
        <v>3379416</v>
      </c>
      <c r="R30" s="8">
        <f t="shared" si="16"/>
        <v>-5.3588350768298487E-2</v>
      </c>
      <c r="S30" s="37">
        <v>1543394.03</v>
      </c>
      <c r="T30" s="32">
        <v>0.68750678060305581</v>
      </c>
      <c r="U30" s="38">
        <v>701520.6</v>
      </c>
      <c r="V30" s="32">
        <v>0.3124932193969443</v>
      </c>
      <c r="W30" s="38">
        <v>2244914.63</v>
      </c>
      <c r="X30" s="37">
        <v>2915886</v>
      </c>
      <c r="Y30" s="32">
        <v>0.82191463423227884</v>
      </c>
      <c r="Z30" s="38">
        <v>631789</v>
      </c>
      <c r="AA30" s="32">
        <v>0.1780853657677211</v>
      </c>
      <c r="AB30" s="38">
        <v>3547675</v>
      </c>
      <c r="AC30" s="37">
        <v>2608600</v>
      </c>
      <c r="AD30" s="32">
        <v>0.7496145028537996</v>
      </c>
      <c r="AE30" s="38">
        <v>871322</v>
      </c>
      <c r="AF30" s="32">
        <v>0.2503854971462004</v>
      </c>
      <c r="AG30" s="38">
        <v>3479922</v>
      </c>
      <c r="AH30" s="37">
        <v>2158120</v>
      </c>
      <c r="AI30" s="32">
        <v>0.65296425658192525</v>
      </c>
      <c r="AJ30" s="38">
        <v>1146992</v>
      </c>
      <c r="AK30" s="32">
        <v>0.3470357434180748</v>
      </c>
      <c r="AL30" s="249">
        <v>3305112</v>
      </c>
    </row>
    <row r="31" spans="1:38" x14ac:dyDescent="0.3">
      <c r="A31" s="260" t="s">
        <v>361</v>
      </c>
      <c r="B31" s="271">
        <f>SUM('54-EOF_COL'!B28:B32)</f>
        <v>3662178.1399999997</v>
      </c>
      <c r="C31" s="32">
        <f t="shared" si="12"/>
        <v>0.82927873948951658</v>
      </c>
      <c r="D31" s="38">
        <v>753922.22000000009</v>
      </c>
      <c r="E31" s="32">
        <f t="shared" si="13"/>
        <v>0.17072126051048356</v>
      </c>
      <c r="F31" s="38">
        <f t="shared" si="14"/>
        <v>4416100.3599999994</v>
      </c>
      <c r="G31" s="37">
        <v>3010108.828906171</v>
      </c>
      <c r="H31" s="32">
        <v>0.83973822615532845</v>
      </c>
      <c r="I31" s="38">
        <v>574471.14512657467</v>
      </c>
      <c r="J31" s="32">
        <v>0.16026177384467161</v>
      </c>
      <c r="K31" s="38">
        <v>3584579.9740327457</v>
      </c>
      <c r="L31" s="8">
        <f t="shared" si="15"/>
        <v>0.23197149791353988</v>
      </c>
      <c r="M31" s="37">
        <v>3157151</v>
      </c>
      <c r="N31" s="32">
        <v>0.74818366189119079</v>
      </c>
      <c r="O31" s="38">
        <v>1062603</v>
      </c>
      <c r="P31" s="32">
        <v>0.25181633810880921</v>
      </c>
      <c r="Q31" s="38">
        <v>4219754</v>
      </c>
      <c r="R31" s="8">
        <f t="shared" si="16"/>
        <v>4.6530285888703338E-2</v>
      </c>
      <c r="S31" s="37">
        <v>2503027.4799999995</v>
      </c>
      <c r="T31" s="32">
        <v>0.76441284208393245</v>
      </c>
      <c r="U31" s="38">
        <v>771417.09</v>
      </c>
      <c r="V31" s="32">
        <v>0.2355871579160676</v>
      </c>
      <c r="W31" s="38">
        <v>3274444.5699999994</v>
      </c>
      <c r="X31" s="37">
        <v>3863801</v>
      </c>
      <c r="Y31" s="32">
        <v>0.82296256222057984</v>
      </c>
      <c r="Z31" s="38">
        <v>831189</v>
      </c>
      <c r="AA31" s="32">
        <v>0.17703743777942019</v>
      </c>
      <c r="AB31" s="38">
        <v>4694990</v>
      </c>
      <c r="AC31" s="37">
        <v>3772792</v>
      </c>
      <c r="AD31" s="32">
        <v>0.83455223461302119</v>
      </c>
      <c r="AE31" s="38">
        <v>747946</v>
      </c>
      <c r="AF31" s="32">
        <v>0.16544776538697886</v>
      </c>
      <c r="AG31" s="38">
        <v>4520738</v>
      </c>
      <c r="AH31" s="37">
        <v>3315201</v>
      </c>
      <c r="AI31" s="32">
        <v>0.79021842792059771</v>
      </c>
      <c r="AJ31" s="38">
        <v>880096</v>
      </c>
      <c r="AK31" s="32">
        <v>0.20978157207940223</v>
      </c>
      <c r="AL31" s="249">
        <v>4195297</v>
      </c>
    </row>
    <row r="32" spans="1:38" s="42" customFormat="1" x14ac:dyDescent="0.3">
      <c r="A32" s="40" t="s">
        <v>349</v>
      </c>
      <c r="B32" s="278">
        <f>SUM(B28:B31)</f>
        <v>15374061.879999999</v>
      </c>
      <c r="C32" s="33">
        <f t="shared" si="12"/>
        <v>0.8713702563153235</v>
      </c>
      <c r="D32" s="41">
        <v>2269484.9</v>
      </c>
      <c r="E32" s="33">
        <f t="shared" si="13"/>
        <v>0.12862974368467656</v>
      </c>
      <c r="F32" s="41">
        <f t="shared" si="14"/>
        <v>17643546.779999997</v>
      </c>
      <c r="G32" s="24">
        <v>11440365.130469091</v>
      </c>
      <c r="H32" s="33">
        <v>0.8779156454091499</v>
      </c>
      <c r="I32" s="41">
        <v>1590915.4832137229</v>
      </c>
      <c r="J32" s="33">
        <v>0.12208435459085007</v>
      </c>
      <c r="K32" s="41">
        <v>13031280.613682814</v>
      </c>
      <c r="L32" s="19">
        <f t="shared" si="15"/>
        <v>0.35393805897129682</v>
      </c>
      <c r="M32" s="24">
        <v>11378176</v>
      </c>
      <c r="N32" s="33">
        <v>0.77969657129316483</v>
      </c>
      <c r="O32" s="41">
        <v>3214906</v>
      </c>
      <c r="P32" s="33">
        <v>0.2203034287068352</v>
      </c>
      <c r="Q32" s="41">
        <v>14593082</v>
      </c>
      <c r="R32" s="19">
        <f t="shared" si="16"/>
        <v>0.20903499205993614</v>
      </c>
      <c r="S32" s="24">
        <v>9145040.9700000007</v>
      </c>
      <c r="T32" s="33">
        <v>0.78726397017244165</v>
      </c>
      <c r="U32" s="41">
        <v>2471191.09</v>
      </c>
      <c r="V32" s="33">
        <v>0.21273602982755838</v>
      </c>
      <c r="W32" s="41">
        <v>11616232.060000001</v>
      </c>
      <c r="X32" s="24">
        <v>14259217</v>
      </c>
      <c r="Y32" s="33">
        <v>0.82394895812404834</v>
      </c>
      <c r="Z32" s="41">
        <v>3046730</v>
      </c>
      <c r="AA32" s="33">
        <v>0.17605104187595166</v>
      </c>
      <c r="AB32" s="41">
        <v>17305947</v>
      </c>
      <c r="AC32" s="24">
        <v>14094997</v>
      </c>
      <c r="AD32" s="33">
        <v>0.82885486986299517</v>
      </c>
      <c r="AE32" s="41">
        <v>2910389</v>
      </c>
      <c r="AF32" s="33">
        <v>0.17114513013700483</v>
      </c>
      <c r="AG32" s="41">
        <v>17005386</v>
      </c>
      <c r="AH32" s="24">
        <v>12479745</v>
      </c>
      <c r="AI32" s="33">
        <v>0.78408659961081373</v>
      </c>
      <c r="AJ32" s="41">
        <v>3436539</v>
      </c>
      <c r="AK32" s="33">
        <v>0.21591340038918633</v>
      </c>
      <c r="AL32" s="41">
        <v>15916284</v>
      </c>
    </row>
    <row r="34" spans="1:38" x14ac:dyDescent="0.3">
      <c r="A34" s="1" t="s">
        <v>451</v>
      </c>
    </row>
    <row r="35" spans="1:38" x14ac:dyDescent="0.3">
      <c r="A35" s="270" t="s">
        <v>350</v>
      </c>
      <c r="B35" s="269" t="s">
        <v>450</v>
      </c>
      <c r="C35" s="269"/>
      <c r="D35" s="269"/>
      <c r="E35" s="269"/>
      <c r="F35" s="269"/>
      <c r="G35" s="269" t="s">
        <v>407</v>
      </c>
      <c r="H35" s="269"/>
      <c r="I35" s="269"/>
      <c r="J35" s="269"/>
      <c r="K35" s="269"/>
      <c r="L35" s="269"/>
      <c r="M35" s="269" t="s">
        <v>449</v>
      </c>
      <c r="N35" s="269"/>
      <c r="O35" s="269"/>
      <c r="P35" s="269"/>
      <c r="Q35" s="269"/>
      <c r="R35" s="269"/>
      <c r="S35" s="269" t="s">
        <v>448</v>
      </c>
      <c r="T35" s="269"/>
      <c r="U35" s="269"/>
      <c r="V35" s="269"/>
      <c r="W35" s="269"/>
      <c r="X35" s="269" t="s">
        <v>88</v>
      </c>
      <c r="Y35" s="269"/>
      <c r="Z35" s="269"/>
      <c r="AA35" s="269"/>
      <c r="AB35" s="269"/>
      <c r="AC35" s="269" t="s">
        <v>89</v>
      </c>
      <c r="AD35" s="269"/>
      <c r="AE35" s="269"/>
      <c r="AF35" s="269"/>
      <c r="AG35" s="269"/>
      <c r="AH35" s="269" t="s">
        <v>90</v>
      </c>
      <c r="AI35" s="269"/>
      <c r="AJ35" s="269"/>
      <c r="AK35" s="269"/>
      <c r="AL35" s="269"/>
    </row>
    <row r="36" spans="1:38" ht="43.2" x14ac:dyDescent="0.3">
      <c r="A36" s="267"/>
      <c r="B36" s="22" t="s">
        <v>346</v>
      </c>
      <c r="C36" s="22" t="s">
        <v>347</v>
      </c>
      <c r="D36" s="22" t="s">
        <v>348</v>
      </c>
      <c r="E36" s="22" t="s">
        <v>347</v>
      </c>
      <c r="F36" s="22" t="s">
        <v>349</v>
      </c>
      <c r="G36" s="22" t="s">
        <v>346</v>
      </c>
      <c r="H36" s="22" t="s">
        <v>347</v>
      </c>
      <c r="I36" s="22" t="s">
        <v>348</v>
      </c>
      <c r="J36" s="22" t="s">
        <v>347</v>
      </c>
      <c r="K36" s="22" t="s">
        <v>349</v>
      </c>
      <c r="L36" s="22" t="s">
        <v>459</v>
      </c>
      <c r="M36" s="22" t="s">
        <v>346</v>
      </c>
      <c r="N36" s="22" t="s">
        <v>347</v>
      </c>
      <c r="O36" s="22" t="s">
        <v>348</v>
      </c>
      <c r="P36" s="22" t="s">
        <v>347</v>
      </c>
      <c r="Q36" s="22" t="s">
        <v>349</v>
      </c>
      <c r="R36" s="22" t="s">
        <v>460</v>
      </c>
      <c r="S36" s="22" t="s">
        <v>346</v>
      </c>
      <c r="T36" s="22" t="s">
        <v>347</v>
      </c>
      <c r="U36" s="22" t="s">
        <v>348</v>
      </c>
      <c r="V36" s="22" t="s">
        <v>347</v>
      </c>
      <c r="W36" s="22" t="s">
        <v>349</v>
      </c>
      <c r="X36" s="22" t="s">
        <v>346</v>
      </c>
      <c r="Y36" s="22" t="s">
        <v>347</v>
      </c>
      <c r="Z36" s="22" t="s">
        <v>348</v>
      </c>
      <c r="AA36" s="22" t="s">
        <v>347</v>
      </c>
      <c r="AB36" s="22" t="s">
        <v>349</v>
      </c>
      <c r="AC36" s="22" t="s">
        <v>346</v>
      </c>
      <c r="AD36" s="22" t="s">
        <v>347</v>
      </c>
      <c r="AE36" s="22" t="s">
        <v>348</v>
      </c>
      <c r="AF36" s="22" t="s">
        <v>347</v>
      </c>
      <c r="AG36" s="22" t="s">
        <v>349</v>
      </c>
      <c r="AH36" s="22" t="s">
        <v>346</v>
      </c>
      <c r="AI36" s="22" t="s">
        <v>347</v>
      </c>
      <c r="AJ36" s="22" t="s">
        <v>348</v>
      </c>
      <c r="AK36" s="22" t="s">
        <v>347</v>
      </c>
      <c r="AL36" s="22" t="s">
        <v>349</v>
      </c>
    </row>
    <row r="37" spans="1:38" x14ac:dyDescent="0.3">
      <c r="A37" s="39" t="s">
        <v>447</v>
      </c>
      <c r="B37" s="37">
        <v>3597985.1399999997</v>
      </c>
      <c r="C37" s="32">
        <f t="shared" ref="C37:C41" si="17">B37/F37</f>
        <v>0.98738797923223065</v>
      </c>
      <c r="D37" s="38">
        <v>45957.48</v>
      </c>
      <c r="E37" s="32">
        <f t="shared" ref="E37:E41" si="18">D37/F37</f>
        <v>1.2612020767769391E-2</v>
      </c>
      <c r="F37" s="38">
        <f t="shared" ref="F37:F39" si="19">SUM(B37+D37)</f>
        <v>3643942.6199999996</v>
      </c>
      <c r="G37" s="37">
        <v>2717400.5388886281</v>
      </c>
      <c r="H37" s="32">
        <v>0.99372651295563919</v>
      </c>
      <c r="I37" s="38">
        <v>17155.200000000004</v>
      </c>
      <c r="J37" s="32">
        <v>6.2734870443606977E-3</v>
      </c>
      <c r="K37" s="38">
        <v>2734555.7388886283</v>
      </c>
      <c r="L37" s="8">
        <f t="shared" ref="L37:L41" si="20">IFERROR(B37/K37-1,0)</f>
        <v>0.31574759615698467</v>
      </c>
      <c r="M37" s="37">
        <v>3464227</v>
      </c>
      <c r="N37" s="32">
        <v>1</v>
      </c>
      <c r="O37" s="38">
        <v>0</v>
      </c>
      <c r="P37" s="32">
        <v>0</v>
      </c>
      <c r="Q37" s="38">
        <v>3464227</v>
      </c>
      <c r="R37" s="8">
        <f t="shared" ref="R37:R41" si="21">IFERROR(F37/Q37-1,0)</f>
        <v>5.1877553058734316E-2</v>
      </c>
      <c r="S37" s="37">
        <v>2133727.2600000002</v>
      </c>
      <c r="T37" s="32">
        <v>0.99483141399032338</v>
      </c>
      <c r="U37" s="38">
        <v>11085.649999999998</v>
      </c>
      <c r="V37" s="32">
        <v>5.1685860096767119E-3</v>
      </c>
      <c r="W37" s="38">
        <v>2144812.91</v>
      </c>
      <c r="X37" s="37">
        <v>3652735</v>
      </c>
      <c r="Y37" s="32">
        <v>1.0017183746797245</v>
      </c>
      <c r="Z37" s="38">
        <v>-6266</v>
      </c>
      <c r="AA37" s="32">
        <v>-1.7183746797244128E-3</v>
      </c>
      <c r="AB37" s="38">
        <v>3646469</v>
      </c>
      <c r="AC37" s="37">
        <v>3663703</v>
      </c>
      <c r="AD37" s="32">
        <v>1.0026889239323262</v>
      </c>
      <c r="AE37" s="38">
        <v>-9825</v>
      </c>
      <c r="AF37" s="32">
        <v>-2.6889239323261479E-3</v>
      </c>
      <c r="AG37" s="38">
        <v>3653878</v>
      </c>
      <c r="AH37" s="37">
        <v>2825942</v>
      </c>
      <c r="AI37" s="32">
        <v>1.0083884223500001</v>
      </c>
      <c r="AJ37" s="38">
        <v>-23508</v>
      </c>
      <c r="AK37" s="32">
        <v>-8.3884223500000354E-3</v>
      </c>
      <c r="AL37" s="248">
        <v>2802434</v>
      </c>
    </row>
    <row r="38" spans="1:38" x14ac:dyDescent="0.3">
      <c r="A38" s="39" t="s">
        <v>446</v>
      </c>
      <c r="B38" s="37">
        <v>2122751.5499999998</v>
      </c>
      <c r="C38" s="32">
        <f t="shared" si="17"/>
        <v>0.76221639619180415</v>
      </c>
      <c r="D38" s="38">
        <v>662220.75000000012</v>
      </c>
      <c r="E38" s="32">
        <f t="shared" si="18"/>
        <v>0.23778360380819594</v>
      </c>
      <c r="F38" s="38">
        <f t="shared" si="19"/>
        <v>2784972.3</v>
      </c>
      <c r="G38" s="37">
        <v>1309413.6895802503</v>
      </c>
      <c r="H38" s="32">
        <v>0.62999222836190305</v>
      </c>
      <c r="I38" s="38">
        <v>769046.37807005947</v>
      </c>
      <c r="J38" s="32">
        <v>0.370007771638097</v>
      </c>
      <c r="K38" s="38">
        <v>2078460.0676503098</v>
      </c>
      <c r="L38" s="8">
        <f t="shared" si="20"/>
        <v>2.1309758623249131E-2</v>
      </c>
      <c r="M38" s="37">
        <v>1357420</v>
      </c>
      <c r="N38" s="32">
        <v>0.55722150316229013</v>
      </c>
      <c r="O38" s="38">
        <v>1078631</v>
      </c>
      <c r="P38" s="32">
        <v>0.44277849683770987</v>
      </c>
      <c r="Q38" s="38">
        <v>2436051</v>
      </c>
      <c r="R38" s="8">
        <f t="shared" si="21"/>
        <v>0.14323234612083247</v>
      </c>
      <c r="S38" s="37">
        <v>1297269.8800000001</v>
      </c>
      <c r="T38" s="32">
        <v>0.62004817684970359</v>
      </c>
      <c r="U38" s="38">
        <v>794938.32000000007</v>
      </c>
      <c r="V38" s="32">
        <v>0.37995182315029641</v>
      </c>
      <c r="W38" s="38">
        <v>2092208.2000000002</v>
      </c>
      <c r="X38" s="37">
        <v>1340524</v>
      </c>
      <c r="Y38" s="32">
        <v>0.61746531915315028</v>
      </c>
      <c r="Z38" s="38">
        <v>830487</v>
      </c>
      <c r="AA38" s="32">
        <v>0.38253468084684972</v>
      </c>
      <c r="AB38" s="38">
        <v>2171011</v>
      </c>
      <c r="AC38" s="37">
        <v>1418703</v>
      </c>
      <c r="AD38" s="32">
        <v>0.63212622001617402</v>
      </c>
      <c r="AE38" s="38">
        <v>825632</v>
      </c>
      <c r="AF38" s="32">
        <v>0.36787377998382592</v>
      </c>
      <c r="AG38" s="38">
        <v>2244335</v>
      </c>
      <c r="AH38" s="37">
        <v>1296323</v>
      </c>
      <c r="AI38" s="32">
        <v>0.61127300779839056</v>
      </c>
      <c r="AJ38" s="38">
        <v>824371</v>
      </c>
      <c r="AK38" s="32">
        <v>0.3887269922016095</v>
      </c>
      <c r="AL38" s="249">
        <v>2120694</v>
      </c>
    </row>
    <row r="39" spans="1:38" s="42" customFormat="1" x14ac:dyDescent="0.3">
      <c r="A39" s="40" t="s">
        <v>349</v>
      </c>
      <c r="B39" s="24">
        <v>5720736.6899999995</v>
      </c>
      <c r="C39" s="33">
        <f t="shared" si="17"/>
        <v>0.88984482781116037</v>
      </c>
      <c r="D39" s="41">
        <v>708178.2300000001</v>
      </c>
      <c r="E39" s="33">
        <f t="shared" si="18"/>
        <v>0.11015517218883962</v>
      </c>
      <c r="F39" s="41">
        <f t="shared" si="19"/>
        <v>6428914.9199999999</v>
      </c>
      <c r="G39" s="24">
        <v>4026814.2284688782</v>
      </c>
      <c r="H39" s="33">
        <v>0.83665094616935809</v>
      </c>
      <c r="I39" s="41">
        <v>786201.57807005942</v>
      </c>
      <c r="J39" s="33">
        <v>0.16334905383064194</v>
      </c>
      <c r="K39" s="41">
        <v>4813015.8065389376</v>
      </c>
      <c r="L39" s="19">
        <f t="shared" si="20"/>
        <v>0.18859711248565558</v>
      </c>
      <c r="M39" s="24">
        <v>4821647</v>
      </c>
      <c r="N39" s="33">
        <v>0.8171898002094139</v>
      </c>
      <c r="O39" s="41">
        <v>1078631</v>
      </c>
      <c r="P39" s="33">
        <v>0.18281019979058613</v>
      </c>
      <c r="Q39" s="41">
        <v>5900278</v>
      </c>
      <c r="R39" s="19">
        <f t="shared" si="21"/>
        <v>8.9595256359107145E-2</v>
      </c>
      <c r="S39" s="24">
        <v>3430997.1400000006</v>
      </c>
      <c r="T39" s="33">
        <v>0.80976635492854565</v>
      </c>
      <c r="U39" s="41">
        <v>806023.97000000009</v>
      </c>
      <c r="V39" s="33">
        <v>0.19023364507145446</v>
      </c>
      <c r="W39" s="41">
        <v>4237021.1100000003</v>
      </c>
      <c r="X39" s="24">
        <v>4993259</v>
      </c>
      <c r="Y39" s="33">
        <v>0.85831992546600933</v>
      </c>
      <c r="Z39" s="41">
        <v>824221</v>
      </c>
      <c r="AA39" s="33">
        <v>0.14168007453399067</v>
      </c>
      <c r="AB39" s="41">
        <v>5817480</v>
      </c>
      <c r="AC39" s="24">
        <v>5082406</v>
      </c>
      <c r="AD39" s="33">
        <v>0.86168573430630602</v>
      </c>
      <c r="AE39" s="41">
        <v>815807</v>
      </c>
      <c r="AF39" s="33">
        <v>0.13831426569369401</v>
      </c>
      <c r="AG39" s="41">
        <v>5898213</v>
      </c>
      <c r="AH39" s="24">
        <v>4122265</v>
      </c>
      <c r="AI39" s="33">
        <v>0.83732639086369476</v>
      </c>
      <c r="AJ39" s="41">
        <v>800863</v>
      </c>
      <c r="AK39" s="33">
        <v>0.16267360913630521</v>
      </c>
      <c r="AL39" s="41">
        <v>4923128</v>
      </c>
    </row>
    <row r="41" spans="1:38" s="42" customFormat="1" x14ac:dyDescent="0.3">
      <c r="A41" s="40" t="s">
        <v>362</v>
      </c>
      <c r="B41" s="278">
        <f>SUM(B39+B32+B23+B13)</f>
        <v>42904869.120000005</v>
      </c>
      <c r="C41" s="33">
        <f t="shared" si="17"/>
        <v>0.86006116263282295</v>
      </c>
      <c r="D41" s="41">
        <v>6980965.7300000004</v>
      </c>
      <c r="E41" s="33">
        <f t="shared" si="18"/>
        <v>0.13993883736717697</v>
      </c>
      <c r="F41" s="41">
        <f t="shared" ref="F41" si="22">SUM(B41+D41)</f>
        <v>49885834.850000009</v>
      </c>
      <c r="G41" s="24">
        <v>30864881.43948634</v>
      </c>
      <c r="H41" s="33">
        <v>0.84839570880045578</v>
      </c>
      <c r="I41" s="41">
        <v>5515407.9930546358</v>
      </c>
      <c r="J41" s="33">
        <v>0.15160429119954399</v>
      </c>
      <c r="K41" s="41">
        <v>36380289.432540983</v>
      </c>
      <c r="L41" s="19">
        <f t="shared" si="20"/>
        <v>0.1793438092227766</v>
      </c>
      <c r="M41" s="24">
        <v>32480701</v>
      </c>
      <c r="N41" s="33">
        <v>0.7623268859426342</v>
      </c>
      <c r="O41" s="41">
        <v>10126613</v>
      </c>
      <c r="P41" s="33">
        <v>0.23767311405736583</v>
      </c>
      <c r="Q41" s="41">
        <v>42607314</v>
      </c>
      <c r="R41" s="19">
        <f t="shared" si="21"/>
        <v>0.17082796747056173</v>
      </c>
      <c r="S41" s="24">
        <v>25179099.07</v>
      </c>
      <c r="T41" s="33">
        <v>0.79761231582543524</v>
      </c>
      <c r="U41" s="41">
        <v>6388993.0600000005</v>
      </c>
      <c r="V41" s="33">
        <v>0.20238768417456465</v>
      </c>
      <c r="W41" s="41">
        <v>31568092.130000003</v>
      </c>
      <c r="X41" s="24">
        <v>38698483</v>
      </c>
      <c r="Y41" s="33">
        <v>0.81984132334271265</v>
      </c>
      <c r="Z41" s="41">
        <v>8503923</v>
      </c>
      <c r="AA41" s="33">
        <v>0.18015867665728735</v>
      </c>
      <c r="AB41" s="41">
        <v>47202406</v>
      </c>
      <c r="AC41" s="24">
        <v>36286290</v>
      </c>
      <c r="AD41" s="33">
        <v>0.79502555395382701</v>
      </c>
      <c r="AE41" s="41">
        <v>9355375</v>
      </c>
      <c r="AF41" s="33">
        <v>0.20497444604617293</v>
      </c>
      <c r="AG41" s="41">
        <v>45641665</v>
      </c>
      <c r="AH41" s="24">
        <v>31326909</v>
      </c>
      <c r="AI41" s="33">
        <v>0.71794958941973863</v>
      </c>
      <c r="AJ41" s="41">
        <v>12306947</v>
      </c>
      <c r="AK41" s="33">
        <v>0.28205041058026137</v>
      </c>
      <c r="AL41" s="41">
        <v>43633856</v>
      </c>
    </row>
    <row r="43" spans="1:38" x14ac:dyDescent="0.3">
      <c r="A43" s="250" t="s">
        <v>471</v>
      </c>
      <c r="B43" s="250"/>
      <c r="C43" s="250"/>
      <c r="D43" s="250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</row>
    <row r="44" spans="1:38" ht="4.2" customHeight="1" x14ac:dyDescent="0.3"/>
    <row r="45" spans="1:38" x14ac:dyDescent="0.3">
      <c r="A45" s="255" t="s">
        <v>472</v>
      </c>
      <c r="B45" s="255"/>
      <c r="C45" s="255"/>
      <c r="D45" s="255"/>
      <c r="E45" s="255"/>
      <c r="F45" s="255"/>
      <c r="G45" s="255"/>
      <c r="H45" s="255"/>
      <c r="I45" s="255"/>
      <c r="J45" s="255"/>
      <c r="K45" s="255"/>
    </row>
    <row r="46" spans="1:38" ht="4.8" customHeight="1" x14ac:dyDescent="0.3"/>
    <row r="47" spans="1:38" x14ac:dyDescent="0.3">
      <c r="A47" s="272" t="s">
        <v>473</v>
      </c>
    </row>
  </sheetData>
  <mergeCells count="32">
    <mergeCell ref="AH16:AL16"/>
    <mergeCell ref="A26:A27"/>
    <mergeCell ref="B26:F26"/>
    <mergeCell ref="X26:AB26"/>
    <mergeCell ref="M26:R26"/>
    <mergeCell ref="AC26:AG26"/>
    <mergeCell ref="AH26:AL26"/>
    <mergeCell ref="A16:A17"/>
    <mergeCell ref="B16:F16"/>
    <mergeCell ref="X16:AB16"/>
    <mergeCell ref="M16:R16"/>
    <mergeCell ref="AC16:AG16"/>
    <mergeCell ref="S26:W26"/>
    <mergeCell ref="S16:W16"/>
    <mergeCell ref="G26:L26"/>
    <mergeCell ref="G16:L16"/>
    <mergeCell ref="AH4:AL4"/>
    <mergeCell ref="A4:A5"/>
    <mergeCell ref="B4:F4"/>
    <mergeCell ref="X4:AB4"/>
    <mergeCell ref="M4:R4"/>
    <mergeCell ref="AC4:AG4"/>
    <mergeCell ref="S4:W4"/>
    <mergeCell ref="G4:L4"/>
    <mergeCell ref="X35:AB35"/>
    <mergeCell ref="AC35:AG35"/>
    <mergeCell ref="AH35:AL35"/>
    <mergeCell ref="A35:A36"/>
    <mergeCell ref="B35:F35"/>
    <mergeCell ref="G35:L35"/>
    <mergeCell ref="M35:R35"/>
    <mergeCell ref="S35:W35"/>
  </mergeCells>
  <pageMargins left="0.511811024" right="0.511811024" top="0.78740157499999996" bottom="0.78740157499999996" header="0.31496062000000002" footer="0.31496062000000002"/>
  <pageSetup paperSize="9" scale="26" orientation="landscape" r:id="rId1"/>
  <ignoredErrors>
    <ignoredError sqref="B6:B7 B18:B23 B28:B31 B8:B11" formulaRange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6"/>
  <sheetViews>
    <sheetView showGridLines="0" topLeftCell="A22" zoomScale="90" zoomScaleNormal="90" zoomScaleSheetLayoutView="80" workbookViewId="0">
      <selection activeCell="F52" sqref="F52"/>
    </sheetView>
  </sheetViews>
  <sheetFormatPr defaultRowHeight="14.4" x14ac:dyDescent="0.3"/>
  <cols>
    <col min="1" max="1" width="45.6640625" customWidth="1"/>
    <col min="2" max="3" width="15.6640625" style="21" customWidth="1"/>
    <col min="4" max="4" width="15.6640625" style="169" customWidth="1"/>
    <col min="5" max="5" width="15.6640625" style="21" customWidth="1"/>
    <col min="6" max="6" width="15.6640625" style="169" customWidth="1"/>
    <col min="7" max="7" width="15.6640625" style="21" customWidth="1"/>
    <col min="8" max="8" width="15.6640625" style="74" customWidth="1"/>
    <col min="9" max="10" width="15.6640625" style="21" customWidth="1"/>
  </cols>
  <sheetData>
    <row r="1" spans="1:10" s="28" customFormat="1" ht="18" x14ac:dyDescent="0.35">
      <c r="A1" s="27" t="s">
        <v>299</v>
      </c>
      <c r="B1" s="44"/>
      <c r="C1" s="44"/>
      <c r="D1" s="210"/>
      <c r="E1" s="44"/>
      <c r="F1" s="210"/>
      <c r="G1" s="44"/>
      <c r="H1" s="59"/>
      <c r="I1" s="44"/>
      <c r="J1" s="44"/>
    </row>
    <row r="3" spans="1:10" x14ac:dyDescent="0.3">
      <c r="A3" s="266" t="s">
        <v>87</v>
      </c>
      <c r="B3" s="60"/>
      <c r="C3" s="60"/>
      <c r="D3" s="170"/>
      <c r="E3" s="60"/>
      <c r="F3" s="170"/>
      <c r="G3" s="60"/>
      <c r="H3" s="61"/>
      <c r="I3" s="60"/>
      <c r="J3" s="60"/>
    </row>
    <row r="4" spans="1:10" ht="43.2" x14ac:dyDescent="0.3">
      <c r="A4" s="267"/>
      <c r="B4" s="22" t="s">
        <v>398</v>
      </c>
      <c r="C4" s="22" t="s">
        <v>407</v>
      </c>
      <c r="D4" s="171" t="s">
        <v>409</v>
      </c>
      <c r="E4" s="22" t="s">
        <v>95</v>
      </c>
      <c r="F4" s="171" t="s">
        <v>397</v>
      </c>
      <c r="G4" s="47" t="s">
        <v>414</v>
      </c>
      <c r="H4" s="47" t="s">
        <v>88</v>
      </c>
      <c r="I4" s="50" t="s">
        <v>89</v>
      </c>
      <c r="J4" s="51" t="s">
        <v>90</v>
      </c>
    </row>
    <row r="5" spans="1:10" s="6" customFormat="1" x14ac:dyDescent="0.3">
      <c r="A5" s="2" t="s">
        <v>383</v>
      </c>
      <c r="B5" s="63">
        <v>9287630.9099999983</v>
      </c>
      <c r="C5" s="91">
        <v>8049881.3650267199</v>
      </c>
      <c r="D5" s="167">
        <v>0.15375997345138148</v>
      </c>
      <c r="E5" s="90">
        <v>8289948</v>
      </c>
      <c r="F5" s="65">
        <v>0.12034851243940237</v>
      </c>
      <c r="G5" s="91">
        <v>7362457.3899999997</v>
      </c>
      <c r="H5" s="91">
        <v>8500218</v>
      </c>
      <c r="I5" s="90">
        <v>8176483</v>
      </c>
      <c r="J5" s="92">
        <v>8203990</v>
      </c>
    </row>
    <row r="6" spans="1:10" x14ac:dyDescent="0.3">
      <c r="A6" s="16" t="s">
        <v>2</v>
      </c>
      <c r="B6" s="68">
        <v>9287630.9099999983</v>
      </c>
      <c r="C6" s="76">
        <v>8049881.3650267199</v>
      </c>
      <c r="D6" s="77">
        <v>0.15375997345138148</v>
      </c>
      <c r="E6" s="69">
        <v>8289948</v>
      </c>
      <c r="F6" s="70">
        <v>0.12034851243940237</v>
      </c>
      <c r="G6" s="69">
        <v>7362457.3899999997</v>
      </c>
      <c r="H6" s="69">
        <v>8500218</v>
      </c>
      <c r="I6" s="69">
        <v>8176483</v>
      </c>
      <c r="J6" s="71">
        <v>8203990</v>
      </c>
    </row>
    <row r="7" spans="1:10" x14ac:dyDescent="0.3">
      <c r="A7" s="6"/>
      <c r="B7" s="72"/>
      <c r="C7" s="72"/>
      <c r="E7" s="72"/>
    </row>
    <row r="8" spans="1:10" x14ac:dyDescent="0.3">
      <c r="A8" s="266" t="s">
        <v>3</v>
      </c>
      <c r="B8" s="45"/>
      <c r="C8" s="45"/>
      <c r="D8" s="170"/>
      <c r="E8" s="45"/>
      <c r="F8" s="170"/>
      <c r="G8" s="45"/>
      <c r="H8" s="75"/>
      <c r="I8" s="45"/>
      <c r="J8" s="45"/>
    </row>
    <row r="9" spans="1:10" ht="43.2" x14ac:dyDescent="0.3">
      <c r="A9" s="267"/>
      <c r="B9" s="22" t="s">
        <v>398</v>
      </c>
      <c r="C9" s="22" t="s">
        <v>407</v>
      </c>
      <c r="D9" s="171" t="s">
        <v>409</v>
      </c>
      <c r="E9" s="22" t="s">
        <v>95</v>
      </c>
      <c r="F9" s="171" t="s">
        <v>397</v>
      </c>
      <c r="G9" s="47" t="s">
        <v>414</v>
      </c>
      <c r="H9" s="47" t="s">
        <v>88</v>
      </c>
      <c r="I9" s="50" t="s">
        <v>89</v>
      </c>
      <c r="J9" s="51" t="s">
        <v>90</v>
      </c>
    </row>
    <row r="10" spans="1:10" x14ac:dyDescent="0.3">
      <c r="A10" s="3" t="s">
        <v>171</v>
      </c>
      <c r="B10" s="23">
        <v>674993.78999999992</v>
      </c>
      <c r="C10" s="25">
        <v>586547.95280445542</v>
      </c>
      <c r="D10" s="168">
        <v>0.15079046269390139</v>
      </c>
      <c r="E10" s="52">
        <v>617811</v>
      </c>
      <c r="F10" s="8">
        <v>9.2557092703108079E-2</v>
      </c>
      <c r="G10" s="52">
        <v>459103.17000000004</v>
      </c>
      <c r="H10" s="52">
        <v>589821</v>
      </c>
      <c r="I10" s="52">
        <v>574630</v>
      </c>
      <c r="J10" s="57">
        <v>562375</v>
      </c>
    </row>
    <row r="11" spans="1:10" x14ac:dyDescent="0.3">
      <c r="A11" s="3" t="s">
        <v>465</v>
      </c>
      <c r="B11" s="23">
        <v>2170194.2100000004</v>
      </c>
      <c r="C11" s="25">
        <v>1911503.5621370263</v>
      </c>
      <c r="D11" s="168">
        <v>0.13533359444737969</v>
      </c>
      <c r="E11" s="52">
        <v>2107973</v>
      </c>
      <c r="F11" s="8">
        <v>2.9517081101133824E-2</v>
      </c>
      <c r="G11" s="52">
        <v>1987173.3499999994</v>
      </c>
      <c r="H11" s="52">
        <v>2115367</v>
      </c>
      <c r="I11" s="52">
        <v>1977391</v>
      </c>
      <c r="J11" s="83">
        <v>1985981</v>
      </c>
    </row>
    <row r="12" spans="1:10" x14ac:dyDescent="0.3">
      <c r="A12" s="3" t="s">
        <v>172</v>
      </c>
      <c r="B12" s="23">
        <v>1088613.3400000001</v>
      </c>
      <c r="C12" s="25">
        <v>1243051.1639457271</v>
      </c>
      <c r="D12" s="168">
        <v>-0.12424092300071232</v>
      </c>
      <c r="E12" s="52">
        <v>1359496</v>
      </c>
      <c r="F12" s="8">
        <v>-0.19925226701660026</v>
      </c>
      <c r="G12" s="52">
        <v>1101536.24</v>
      </c>
      <c r="H12" s="52">
        <v>1271918</v>
      </c>
      <c r="I12" s="52">
        <v>1280566</v>
      </c>
      <c r="J12" s="83">
        <v>1448605</v>
      </c>
    </row>
    <row r="13" spans="1:10" x14ac:dyDescent="0.3">
      <c r="A13" s="3" t="s">
        <v>173</v>
      </c>
      <c r="B13" s="23">
        <v>304113.69000000018</v>
      </c>
      <c r="C13" s="25">
        <v>280553.46086798992</v>
      </c>
      <c r="D13" s="168">
        <v>8.3977681327182641E-2</v>
      </c>
      <c r="E13" s="52">
        <v>297585</v>
      </c>
      <c r="F13" s="8">
        <v>2.1938908211099895E-2</v>
      </c>
      <c r="G13" s="52">
        <v>274435.29000000004</v>
      </c>
      <c r="H13" s="52">
        <v>345322</v>
      </c>
      <c r="I13" s="52">
        <v>375448</v>
      </c>
      <c r="J13" s="83">
        <v>363529</v>
      </c>
    </row>
    <row r="14" spans="1:10" x14ac:dyDescent="0.3">
      <c r="A14" s="3" t="s">
        <v>174</v>
      </c>
      <c r="B14" s="23">
        <v>947589.72</v>
      </c>
      <c r="C14" s="25">
        <v>783046.20068194368</v>
      </c>
      <c r="D14" s="168">
        <v>0.21013258116156841</v>
      </c>
      <c r="E14" s="52">
        <v>589497</v>
      </c>
      <c r="F14" s="8">
        <v>0.60745469442592581</v>
      </c>
      <c r="G14" s="52">
        <v>517857.18999999994</v>
      </c>
      <c r="H14" s="52">
        <v>455373</v>
      </c>
      <c r="I14" s="52">
        <v>464906</v>
      </c>
      <c r="J14" s="83">
        <v>407695</v>
      </c>
    </row>
    <row r="15" spans="1:10" x14ac:dyDescent="0.3">
      <c r="A15" s="3" t="s">
        <v>175</v>
      </c>
      <c r="B15" s="23">
        <v>1199523.2799999998</v>
      </c>
      <c r="C15" s="25">
        <v>1038536.7747326604</v>
      </c>
      <c r="D15" s="168">
        <v>0.15501281147100499</v>
      </c>
      <c r="E15" s="52">
        <v>1076762</v>
      </c>
      <c r="F15" s="8">
        <v>0.11400966973202964</v>
      </c>
      <c r="G15" s="52">
        <v>913691.67000000027</v>
      </c>
      <c r="H15" s="52">
        <v>1027516</v>
      </c>
      <c r="I15" s="52">
        <v>979915</v>
      </c>
      <c r="J15" s="83">
        <v>968163</v>
      </c>
    </row>
    <row r="16" spans="1:10" x14ac:dyDescent="0.3">
      <c r="A16" s="3" t="s">
        <v>176</v>
      </c>
      <c r="B16" s="23">
        <v>2902602.8800000004</v>
      </c>
      <c r="C16" s="25">
        <v>2206642.2498569139</v>
      </c>
      <c r="D16" s="168">
        <v>0.31539350349528328</v>
      </c>
      <c r="E16" s="52">
        <v>2240824</v>
      </c>
      <c r="F16" s="8">
        <v>0.29532836135278817</v>
      </c>
      <c r="G16" s="52">
        <v>2108660.48</v>
      </c>
      <c r="H16" s="52">
        <v>2694901</v>
      </c>
      <c r="I16" s="52">
        <v>2523627</v>
      </c>
      <c r="J16" s="83">
        <v>2467642</v>
      </c>
    </row>
    <row r="17" spans="1:11" x14ac:dyDescent="0.3">
      <c r="A17" s="16" t="s">
        <v>2</v>
      </c>
      <c r="B17" s="68">
        <v>9287630.910000002</v>
      </c>
      <c r="C17" s="76">
        <v>8049881.3650267161</v>
      </c>
      <c r="D17" s="77">
        <v>0.15375997345138237</v>
      </c>
      <c r="E17" s="76">
        <v>8289948</v>
      </c>
      <c r="F17" s="77">
        <v>0.12034851243940281</v>
      </c>
      <c r="G17" s="76">
        <v>7362457.3900000006</v>
      </c>
      <c r="H17" s="76">
        <v>8500218</v>
      </c>
      <c r="I17" s="76">
        <v>8176483</v>
      </c>
      <c r="J17" s="71">
        <v>8203990</v>
      </c>
    </row>
    <row r="18" spans="1:11" x14ac:dyDescent="0.3">
      <c r="A18" s="6"/>
      <c r="B18" s="72"/>
      <c r="C18" s="72"/>
      <c r="E18" s="72"/>
    </row>
    <row r="19" spans="1:11" x14ac:dyDescent="0.3">
      <c r="A19" s="266" t="s">
        <v>9</v>
      </c>
      <c r="B19" s="45"/>
      <c r="C19" s="45"/>
      <c r="D19" s="170"/>
      <c r="E19" s="45"/>
      <c r="F19" s="170"/>
      <c r="G19" s="45"/>
      <c r="H19" s="75"/>
      <c r="I19" s="45"/>
      <c r="J19" s="45"/>
    </row>
    <row r="20" spans="1:11" ht="43.2" x14ac:dyDescent="0.3">
      <c r="A20" s="267"/>
      <c r="B20" s="22" t="s">
        <v>398</v>
      </c>
      <c r="C20" s="22" t="s">
        <v>407</v>
      </c>
      <c r="D20" s="171" t="s">
        <v>409</v>
      </c>
      <c r="E20" s="22" t="s">
        <v>95</v>
      </c>
      <c r="F20" s="171" t="s">
        <v>397</v>
      </c>
      <c r="G20" s="22" t="s">
        <v>414</v>
      </c>
      <c r="H20" s="47" t="s">
        <v>88</v>
      </c>
      <c r="I20" s="50" t="s">
        <v>89</v>
      </c>
      <c r="J20" s="51" t="s">
        <v>90</v>
      </c>
    </row>
    <row r="21" spans="1:11" x14ac:dyDescent="0.3">
      <c r="A21" s="2" t="s">
        <v>10</v>
      </c>
      <c r="B21" s="78">
        <v>5688488.0100000007</v>
      </c>
      <c r="C21" s="94">
        <v>5286943.9050267162</v>
      </c>
      <c r="D21" s="172">
        <v>7.595013531191519E-2</v>
      </c>
      <c r="E21" s="79">
        <v>5432294</v>
      </c>
      <c r="F21" s="211">
        <v>4.7161293184794673E-2</v>
      </c>
      <c r="G21" s="79">
        <v>4853866.5500000007</v>
      </c>
      <c r="H21" s="79">
        <v>5639759</v>
      </c>
      <c r="I21" s="64">
        <v>5473349</v>
      </c>
      <c r="J21" s="67">
        <v>5370906</v>
      </c>
    </row>
    <row r="22" spans="1:11" x14ac:dyDescent="0.3">
      <c r="A22" s="3" t="s">
        <v>11</v>
      </c>
      <c r="B22" s="23">
        <v>3720780.3500000006</v>
      </c>
      <c r="C22" s="25">
        <v>3469790.1243328527</v>
      </c>
      <c r="D22" s="168">
        <v>7.2335852219709285E-2</v>
      </c>
      <c r="E22" s="52">
        <v>3590021</v>
      </c>
      <c r="F22" s="8">
        <v>3.6423004210839105E-2</v>
      </c>
      <c r="G22" s="52">
        <v>3290745.8</v>
      </c>
      <c r="H22" s="52">
        <v>3622732</v>
      </c>
      <c r="I22" s="82">
        <v>3503303</v>
      </c>
      <c r="J22" s="83">
        <v>3467949</v>
      </c>
    </row>
    <row r="23" spans="1:11" x14ac:dyDescent="0.3">
      <c r="A23" s="3" t="s">
        <v>12</v>
      </c>
      <c r="B23" s="23">
        <v>89881.959999999992</v>
      </c>
      <c r="C23" s="25">
        <v>112754.85570487856</v>
      </c>
      <c r="D23" s="168">
        <v>-0.20285508381781314</v>
      </c>
      <c r="E23" s="52">
        <v>83664</v>
      </c>
      <c r="F23" s="8">
        <v>7.4320615796519274E-2</v>
      </c>
      <c r="G23" s="52">
        <v>56104.729999999996</v>
      </c>
      <c r="H23" s="52">
        <v>274783</v>
      </c>
      <c r="I23" s="82">
        <v>270529</v>
      </c>
      <c r="J23" s="83">
        <v>253116</v>
      </c>
    </row>
    <row r="24" spans="1:11" x14ac:dyDescent="0.3">
      <c r="A24" s="3" t="s">
        <v>13</v>
      </c>
      <c r="B24" s="23">
        <v>1349736.6600000001</v>
      </c>
      <c r="C24" s="25">
        <v>1267071.3176218402</v>
      </c>
      <c r="D24" s="168">
        <v>6.5241270344051472E-2</v>
      </c>
      <c r="E24" s="52">
        <v>1307899</v>
      </c>
      <c r="F24" s="8">
        <v>3.1988448649322487E-2</v>
      </c>
      <c r="G24" s="52">
        <v>1152255.0599999998</v>
      </c>
      <c r="H24" s="52">
        <v>1363783</v>
      </c>
      <c r="I24" s="82">
        <v>1331498</v>
      </c>
      <c r="J24" s="83">
        <v>1305310</v>
      </c>
    </row>
    <row r="25" spans="1:11" x14ac:dyDescent="0.3">
      <c r="A25" s="3" t="s">
        <v>14</v>
      </c>
      <c r="B25" s="23">
        <v>268948.44</v>
      </c>
      <c r="C25" s="25">
        <v>220700.69035950562</v>
      </c>
      <c r="D25" s="168">
        <v>0.21861168427657507</v>
      </c>
      <c r="E25" s="52">
        <v>225000</v>
      </c>
      <c r="F25" s="8">
        <v>0.1953263999999999</v>
      </c>
      <c r="G25" s="52">
        <v>215436.97</v>
      </c>
      <c r="H25" s="52">
        <v>169485</v>
      </c>
      <c r="I25" s="82">
        <v>174777</v>
      </c>
      <c r="J25" s="83">
        <v>150014</v>
      </c>
    </row>
    <row r="26" spans="1:11" x14ac:dyDescent="0.3">
      <c r="A26" s="3" t="s">
        <v>15</v>
      </c>
      <c r="B26" s="23">
        <v>90033.60000000002</v>
      </c>
      <c r="C26" s="25">
        <v>79489.20182038215</v>
      </c>
      <c r="D26" s="168">
        <v>0.13265195697202414</v>
      </c>
      <c r="E26" s="52">
        <v>99626</v>
      </c>
      <c r="F26" s="8">
        <v>-9.6284102543512495E-2</v>
      </c>
      <c r="G26" s="52">
        <v>77069.270000000019</v>
      </c>
      <c r="H26" s="52">
        <v>97703</v>
      </c>
      <c r="I26" s="82">
        <v>76003</v>
      </c>
      <c r="J26" s="83">
        <v>76062</v>
      </c>
    </row>
    <row r="27" spans="1:11" x14ac:dyDescent="0.3">
      <c r="A27" s="3" t="s">
        <v>412</v>
      </c>
      <c r="B27" s="23">
        <v>144900</v>
      </c>
      <c r="C27" s="25">
        <v>112523.58918725676</v>
      </c>
      <c r="D27" s="168">
        <v>0.28772998663297034</v>
      </c>
      <c r="E27" s="52">
        <v>126084</v>
      </c>
      <c r="F27" s="8">
        <v>0.1492338441039307</v>
      </c>
      <c r="G27" s="52">
        <v>62788.240000000005</v>
      </c>
      <c r="H27" s="52">
        <v>111273</v>
      </c>
      <c r="I27" s="82">
        <v>117239</v>
      </c>
      <c r="J27" s="83">
        <v>118455</v>
      </c>
    </row>
    <row r="28" spans="1:11" x14ac:dyDescent="0.3">
      <c r="A28" s="3" t="s">
        <v>413</v>
      </c>
      <c r="B28" s="23">
        <v>24207</v>
      </c>
      <c r="C28" s="25">
        <v>24614.126000000004</v>
      </c>
      <c r="D28" s="168">
        <v>-1.6540339478233079E-2</v>
      </c>
      <c r="E28" s="52">
        <v>0</v>
      </c>
      <c r="F28" s="8" t="s">
        <v>469</v>
      </c>
      <c r="G28" s="52">
        <v>-533.52</v>
      </c>
      <c r="H28" s="52">
        <v>0</v>
      </c>
      <c r="I28" s="84">
        <v>0</v>
      </c>
      <c r="J28" s="85">
        <v>0</v>
      </c>
    </row>
    <row r="29" spans="1:11" x14ac:dyDescent="0.3">
      <c r="A29" s="2" t="s">
        <v>16</v>
      </c>
      <c r="B29" s="78">
        <v>585766.32000000007</v>
      </c>
      <c r="C29" s="94">
        <v>469850.25</v>
      </c>
      <c r="D29" s="172">
        <v>0.24670854171089629</v>
      </c>
      <c r="E29" s="79">
        <v>331510</v>
      </c>
      <c r="F29" s="211">
        <v>0.76696425447196193</v>
      </c>
      <c r="G29" s="79">
        <v>288876.85999999993</v>
      </c>
      <c r="H29" s="79">
        <v>255460</v>
      </c>
      <c r="I29" s="64">
        <v>263831</v>
      </c>
      <c r="J29" s="67">
        <v>286175</v>
      </c>
    </row>
    <row r="30" spans="1:11" s="6" customFormat="1" x14ac:dyDescent="0.3">
      <c r="A30" s="3" t="s">
        <v>17</v>
      </c>
      <c r="B30" s="23">
        <v>545966.32000000007</v>
      </c>
      <c r="C30" s="25">
        <v>467211.17</v>
      </c>
      <c r="D30" s="168">
        <v>0.16856435602770392</v>
      </c>
      <c r="E30" s="52">
        <v>327010</v>
      </c>
      <c r="F30" s="8">
        <v>0.66957071649185051</v>
      </c>
      <c r="G30" s="52">
        <v>284487.85999999993</v>
      </c>
      <c r="H30" s="52">
        <v>253387</v>
      </c>
      <c r="I30" s="82">
        <v>261643</v>
      </c>
      <c r="J30" s="83">
        <v>281147</v>
      </c>
    </row>
    <row r="31" spans="1:11" x14ac:dyDescent="0.3">
      <c r="A31" s="3" t="s">
        <v>18</v>
      </c>
      <c r="B31" s="23">
        <v>39800</v>
      </c>
      <c r="C31" s="25">
        <v>2639.08</v>
      </c>
      <c r="D31" s="168">
        <v>14.081013080315868</v>
      </c>
      <c r="E31" s="52">
        <v>4500</v>
      </c>
      <c r="F31" s="8">
        <v>7.844444444444445</v>
      </c>
      <c r="G31" s="52">
        <v>4389</v>
      </c>
      <c r="H31" s="52">
        <v>2073</v>
      </c>
      <c r="I31" s="84">
        <v>2188</v>
      </c>
      <c r="J31" s="85">
        <v>5028</v>
      </c>
    </row>
    <row r="32" spans="1:11" x14ac:dyDescent="0.3">
      <c r="A32" s="2" t="s">
        <v>19</v>
      </c>
      <c r="B32" s="78">
        <v>46099.4</v>
      </c>
      <c r="C32" s="94">
        <v>28554.789999999997</v>
      </c>
      <c r="D32" s="172">
        <v>0.61441915699607685</v>
      </c>
      <c r="E32" s="79">
        <v>38074</v>
      </c>
      <c r="F32" s="211">
        <v>0.21078426222619107</v>
      </c>
      <c r="G32" s="79">
        <v>29129.410000000003</v>
      </c>
      <c r="H32" s="79">
        <v>62658</v>
      </c>
      <c r="I32" s="64">
        <v>67086</v>
      </c>
      <c r="J32" s="67">
        <v>63191</v>
      </c>
      <c r="K32" s="34"/>
    </row>
    <row r="33" spans="1:11" x14ac:dyDescent="0.3">
      <c r="A33" s="3" t="s">
        <v>20</v>
      </c>
      <c r="B33" s="23">
        <v>4519.3999999999996</v>
      </c>
      <c r="C33" s="25">
        <v>6019.1500000000005</v>
      </c>
      <c r="D33" s="168">
        <v>-0.24916308781140206</v>
      </c>
      <c r="E33" s="52">
        <v>6036</v>
      </c>
      <c r="F33" s="8">
        <v>-0.25125911199469853</v>
      </c>
      <c r="G33" s="52">
        <v>5699.46</v>
      </c>
      <c r="H33" s="52">
        <v>13309</v>
      </c>
      <c r="I33" s="82">
        <v>14648</v>
      </c>
      <c r="J33" s="83">
        <v>13912</v>
      </c>
      <c r="K33" s="34"/>
    </row>
    <row r="34" spans="1:11" x14ac:dyDescent="0.3">
      <c r="A34" s="11" t="s">
        <v>419</v>
      </c>
      <c r="B34" s="87">
        <v>41580</v>
      </c>
      <c r="C34" s="126">
        <v>22535.639999999996</v>
      </c>
      <c r="D34" s="173">
        <v>0.84507739740251475</v>
      </c>
      <c r="E34" s="88">
        <v>32038</v>
      </c>
      <c r="F34" s="212">
        <v>0.297833822335976</v>
      </c>
      <c r="G34" s="88">
        <v>23429.950000000004</v>
      </c>
      <c r="H34" s="88">
        <v>49349</v>
      </c>
      <c r="I34" s="84">
        <v>52438</v>
      </c>
      <c r="J34" s="85">
        <v>49279</v>
      </c>
      <c r="K34" s="34"/>
    </row>
    <row r="35" spans="1:11" s="1" customFormat="1" x14ac:dyDescent="0.3">
      <c r="A35" s="5" t="s">
        <v>94</v>
      </c>
      <c r="B35" s="63">
        <v>2419077.1799999997</v>
      </c>
      <c r="C35" s="91">
        <v>1806889.3699999999</v>
      </c>
      <c r="D35" s="167">
        <v>0.33880757735599487</v>
      </c>
      <c r="E35" s="91">
        <v>1862160</v>
      </c>
      <c r="F35" s="65">
        <v>0.29907053099626224</v>
      </c>
      <c r="G35" s="90">
        <v>1532062.45</v>
      </c>
      <c r="H35" s="90">
        <v>2047080</v>
      </c>
      <c r="I35" s="79">
        <v>1934774</v>
      </c>
      <c r="J35" s="86">
        <v>2074762</v>
      </c>
      <c r="K35" s="35"/>
    </row>
    <row r="36" spans="1:11" s="6" customFormat="1" x14ac:dyDescent="0.3">
      <c r="A36" s="3" t="s">
        <v>94</v>
      </c>
      <c r="B36" s="23">
        <v>2419077.1799999997</v>
      </c>
      <c r="C36" s="25">
        <v>1806889.3699999999</v>
      </c>
      <c r="D36" s="168">
        <v>0.33880757735599487</v>
      </c>
      <c r="E36" s="25">
        <v>1862160</v>
      </c>
      <c r="F36" s="8">
        <v>0.29907053099626224</v>
      </c>
      <c r="G36" s="52">
        <v>1532062.45</v>
      </c>
      <c r="H36" s="52">
        <v>2047080</v>
      </c>
      <c r="I36" s="88">
        <v>1934774</v>
      </c>
      <c r="J36" s="115">
        <v>2074762</v>
      </c>
      <c r="K36" s="10"/>
    </row>
    <row r="37" spans="1:11" x14ac:dyDescent="0.3">
      <c r="A37" s="2" t="s">
        <v>22</v>
      </c>
      <c r="B37" s="78">
        <v>0</v>
      </c>
      <c r="C37" s="94">
        <v>2616.5500000000002</v>
      </c>
      <c r="D37" s="172">
        <v>-1</v>
      </c>
      <c r="E37" s="79">
        <v>0</v>
      </c>
      <c r="F37" s="211" t="s">
        <v>469</v>
      </c>
      <c r="G37" s="79">
        <v>0</v>
      </c>
      <c r="H37" s="79">
        <v>0</v>
      </c>
      <c r="I37" s="64">
        <v>0</v>
      </c>
      <c r="J37" s="67">
        <v>0</v>
      </c>
    </row>
    <row r="38" spans="1:11" x14ac:dyDescent="0.3">
      <c r="A38" s="3" t="s">
        <v>417</v>
      </c>
      <c r="B38" s="23">
        <v>0</v>
      </c>
      <c r="C38" s="25">
        <v>2616.5500000000002</v>
      </c>
      <c r="D38" s="168">
        <v>-1</v>
      </c>
      <c r="E38" s="52">
        <v>0</v>
      </c>
      <c r="F38" s="8" t="s">
        <v>469</v>
      </c>
      <c r="G38" s="52">
        <v>0</v>
      </c>
      <c r="H38" s="52">
        <v>0</v>
      </c>
      <c r="I38" s="84">
        <v>0</v>
      </c>
      <c r="J38" s="85">
        <v>0</v>
      </c>
    </row>
    <row r="39" spans="1:11" x14ac:dyDescent="0.3">
      <c r="A39" s="2" t="s">
        <v>23</v>
      </c>
      <c r="B39" s="78">
        <v>20200</v>
      </c>
      <c r="C39" s="94">
        <v>13473.900000000001</v>
      </c>
      <c r="D39" s="172">
        <v>0.49919473945925064</v>
      </c>
      <c r="E39" s="79">
        <v>35910</v>
      </c>
      <c r="F39" s="211">
        <v>-0.43748259537733225</v>
      </c>
      <c r="G39" s="79">
        <v>28065.47</v>
      </c>
      <c r="H39" s="79">
        <v>45416</v>
      </c>
      <c r="I39" s="64">
        <v>47872</v>
      </c>
      <c r="J39" s="67">
        <v>45622</v>
      </c>
    </row>
    <row r="40" spans="1:11" x14ac:dyDescent="0.3">
      <c r="A40" s="3" t="s">
        <v>420</v>
      </c>
      <c r="B40" s="23">
        <v>0</v>
      </c>
      <c r="C40" s="25">
        <v>0</v>
      </c>
      <c r="D40" s="168" t="s">
        <v>469</v>
      </c>
      <c r="E40" s="52">
        <v>0</v>
      </c>
      <c r="F40" s="8" t="s">
        <v>469</v>
      </c>
      <c r="G40" s="52">
        <v>0</v>
      </c>
      <c r="H40" s="52">
        <v>453</v>
      </c>
      <c r="I40" s="82">
        <v>2265</v>
      </c>
      <c r="J40" s="83">
        <v>1168</v>
      </c>
    </row>
    <row r="41" spans="1:11" x14ac:dyDescent="0.3">
      <c r="A41" s="3" t="s">
        <v>24</v>
      </c>
      <c r="B41" s="23">
        <v>11800</v>
      </c>
      <c r="C41" s="25">
        <v>3648.29</v>
      </c>
      <c r="D41" s="168">
        <v>2.2343920028287227</v>
      </c>
      <c r="E41" s="52">
        <v>19550</v>
      </c>
      <c r="F41" s="8">
        <v>-0.3964194373401535</v>
      </c>
      <c r="G41" s="52">
        <v>15648.069999999998</v>
      </c>
      <c r="H41" s="52">
        <v>32753</v>
      </c>
      <c r="I41" s="82">
        <v>36698</v>
      </c>
      <c r="J41" s="83">
        <v>32866</v>
      </c>
    </row>
    <row r="42" spans="1:11" x14ac:dyDescent="0.3">
      <c r="A42" s="11" t="s">
        <v>23</v>
      </c>
      <c r="B42" s="87">
        <v>8400</v>
      </c>
      <c r="C42" s="126">
        <v>9825.61</v>
      </c>
      <c r="D42" s="173">
        <v>-0.14509124624323588</v>
      </c>
      <c r="E42" s="88">
        <v>16360</v>
      </c>
      <c r="F42" s="212">
        <v>-0.48655256723716378</v>
      </c>
      <c r="G42" s="88">
        <v>12417.400000000001</v>
      </c>
      <c r="H42" s="88">
        <v>12210</v>
      </c>
      <c r="I42" s="84">
        <v>8909</v>
      </c>
      <c r="J42" s="85">
        <v>11588</v>
      </c>
    </row>
    <row r="43" spans="1:11" s="1" customFormat="1" x14ac:dyDescent="0.3">
      <c r="A43" s="13" t="s">
        <v>96</v>
      </c>
      <c r="B43" s="78">
        <v>528000</v>
      </c>
      <c r="C43" s="94">
        <v>441552.6</v>
      </c>
      <c r="D43" s="172">
        <v>0.1957805253553031</v>
      </c>
      <c r="E43" s="94">
        <v>590000</v>
      </c>
      <c r="F43" s="110">
        <v>-0.10508474576271187</v>
      </c>
      <c r="G43" s="64">
        <v>630456.64999999991</v>
      </c>
      <c r="H43" s="64">
        <v>449845</v>
      </c>
      <c r="I43" s="64">
        <v>389571</v>
      </c>
      <c r="J43" s="67">
        <v>363334</v>
      </c>
    </row>
    <row r="44" spans="1:11" x14ac:dyDescent="0.3">
      <c r="A44" s="12" t="s">
        <v>96</v>
      </c>
      <c r="B44" s="23">
        <v>528000</v>
      </c>
      <c r="C44" s="25">
        <v>441552.6</v>
      </c>
      <c r="D44" s="168">
        <v>0.1957805253553031</v>
      </c>
      <c r="E44" s="82">
        <v>590000</v>
      </c>
      <c r="F44" s="56">
        <v>-0.10508474576271187</v>
      </c>
      <c r="G44" s="82">
        <v>630456.64999999991</v>
      </c>
      <c r="H44" s="82">
        <v>449845</v>
      </c>
      <c r="I44" s="82">
        <v>389571</v>
      </c>
      <c r="J44" s="83">
        <v>363334</v>
      </c>
    </row>
    <row r="45" spans="1:11" x14ac:dyDescent="0.3">
      <c r="A45" s="17" t="s">
        <v>2</v>
      </c>
      <c r="B45" s="68">
        <v>9287630.9100000001</v>
      </c>
      <c r="C45" s="76">
        <v>8049881.3650267161</v>
      </c>
      <c r="D45" s="77">
        <v>0.15375997345138215</v>
      </c>
      <c r="E45" s="71">
        <v>8289948</v>
      </c>
      <c r="F45" s="19">
        <v>0.12034851243940259</v>
      </c>
      <c r="G45" s="26">
        <v>7362457.3900000015</v>
      </c>
      <c r="H45" s="26">
        <v>8500218</v>
      </c>
      <c r="I45" s="26">
        <v>8176483</v>
      </c>
      <c r="J45" s="26">
        <v>8203990</v>
      </c>
    </row>
    <row r="46" spans="1:11" x14ac:dyDescent="0.3">
      <c r="B46" s="226"/>
      <c r="C46" s="226"/>
      <c r="D46" s="228"/>
      <c r="E46" s="226"/>
      <c r="F46" s="228"/>
      <c r="G46" s="226"/>
    </row>
  </sheetData>
  <mergeCells count="3">
    <mergeCell ref="A3:A4"/>
    <mergeCell ref="A8:A9"/>
    <mergeCell ref="A19:A20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showGridLines="0" zoomScale="90" zoomScaleNormal="90" zoomScaleSheetLayoutView="80" workbookViewId="0"/>
  </sheetViews>
  <sheetFormatPr defaultRowHeight="14.4" x14ac:dyDescent="0.3"/>
  <cols>
    <col min="1" max="1" width="45.6640625" customWidth="1"/>
    <col min="2" max="3" width="15.6640625" style="21" customWidth="1"/>
    <col min="4" max="4" width="15.6640625" style="169" customWidth="1"/>
    <col min="5" max="5" width="15.6640625" style="21" customWidth="1"/>
    <col min="6" max="6" width="15.6640625" style="169" customWidth="1"/>
    <col min="7" max="7" width="15.6640625" style="21" customWidth="1"/>
    <col min="8" max="8" width="15.6640625" style="74" customWidth="1"/>
    <col min="9" max="10" width="15.6640625" style="21" customWidth="1"/>
  </cols>
  <sheetData>
    <row r="1" spans="1:10" s="28" customFormat="1" ht="18" x14ac:dyDescent="0.35">
      <c r="A1" s="27" t="s">
        <v>298</v>
      </c>
      <c r="B1" s="44"/>
      <c r="C1" s="44"/>
      <c r="D1" s="210"/>
      <c r="E1" s="44"/>
      <c r="F1" s="210"/>
      <c r="G1" s="44"/>
      <c r="H1" s="59"/>
      <c r="I1" s="44"/>
      <c r="J1" s="44"/>
    </row>
    <row r="3" spans="1:10" x14ac:dyDescent="0.3">
      <c r="A3" s="266" t="s">
        <v>87</v>
      </c>
      <c r="B3" s="60"/>
      <c r="C3" s="60"/>
      <c r="D3" s="170"/>
      <c r="E3" s="60"/>
      <c r="F3" s="170"/>
      <c r="G3" s="60"/>
      <c r="H3" s="61"/>
      <c r="I3" s="60"/>
      <c r="J3" s="60"/>
    </row>
    <row r="4" spans="1:10" ht="43.2" x14ac:dyDescent="0.3">
      <c r="A4" s="267"/>
      <c r="B4" s="22" t="s">
        <v>398</v>
      </c>
      <c r="C4" s="22" t="s">
        <v>407</v>
      </c>
      <c r="D4" s="171" t="s">
        <v>409</v>
      </c>
      <c r="E4" s="22" t="s">
        <v>95</v>
      </c>
      <c r="F4" s="171" t="s">
        <v>397</v>
      </c>
      <c r="G4" s="47" t="s">
        <v>414</v>
      </c>
      <c r="H4" s="47" t="s">
        <v>88</v>
      </c>
      <c r="I4" s="50" t="s">
        <v>89</v>
      </c>
      <c r="J4" s="51" t="s">
        <v>90</v>
      </c>
    </row>
    <row r="5" spans="1:10" s="6" customFormat="1" x14ac:dyDescent="0.3">
      <c r="A5" s="2" t="s">
        <v>177</v>
      </c>
      <c r="B5" s="63">
        <v>3356735.88</v>
      </c>
      <c r="C5" s="90">
        <v>5435750.0099314842</v>
      </c>
      <c r="D5" s="167">
        <v>-0.38247051945600596</v>
      </c>
      <c r="E5" s="90">
        <v>6634240</v>
      </c>
      <c r="F5" s="65">
        <v>-0.49402857297896974</v>
      </c>
      <c r="G5" s="91">
        <v>8615634.1199999992</v>
      </c>
      <c r="H5" s="91">
        <v>9018349</v>
      </c>
      <c r="I5" s="90">
        <v>2336863</v>
      </c>
      <c r="J5" s="92">
        <v>2078828</v>
      </c>
    </row>
    <row r="6" spans="1:10" x14ac:dyDescent="0.3">
      <c r="A6" s="16" t="s">
        <v>2</v>
      </c>
      <c r="B6" s="68">
        <v>3356735.88</v>
      </c>
      <c r="C6" s="69">
        <v>5435750.0099314842</v>
      </c>
      <c r="D6" s="77">
        <v>-0.38247051945600596</v>
      </c>
      <c r="E6" s="69">
        <v>6634240</v>
      </c>
      <c r="F6" s="70">
        <v>-0.49402857297896974</v>
      </c>
      <c r="G6" s="69">
        <v>8615634.1199999992</v>
      </c>
      <c r="H6" s="69">
        <v>9018349</v>
      </c>
      <c r="I6" s="69">
        <v>2336863</v>
      </c>
      <c r="J6" s="71">
        <v>2078828</v>
      </c>
    </row>
    <row r="7" spans="1:10" x14ac:dyDescent="0.3">
      <c r="A7" s="6"/>
      <c r="B7" s="72"/>
      <c r="C7" s="72"/>
      <c r="E7" s="72"/>
    </row>
    <row r="8" spans="1:10" x14ac:dyDescent="0.3">
      <c r="A8" s="266" t="s">
        <v>3</v>
      </c>
      <c r="B8" s="45"/>
      <c r="C8" s="45"/>
      <c r="D8" s="170"/>
      <c r="E8" s="45"/>
      <c r="F8" s="170"/>
      <c r="G8" s="45"/>
      <c r="H8" s="75"/>
      <c r="I8" s="45"/>
      <c r="J8" s="45"/>
    </row>
    <row r="9" spans="1:10" ht="43.2" x14ac:dyDescent="0.3">
      <c r="A9" s="267"/>
      <c r="B9" s="22" t="s">
        <v>398</v>
      </c>
      <c r="C9" s="22" t="s">
        <v>407</v>
      </c>
      <c r="D9" s="171" t="s">
        <v>409</v>
      </c>
      <c r="E9" s="22" t="s">
        <v>95</v>
      </c>
      <c r="F9" s="171" t="s">
        <v>397</v>
      </c>
      <c r="G9" s="47" t="s">
        <v>414</v>
      </c>
      <c r="H9" s="47" t="s">
        <v>88</v>
      </c>
      <c r="I9" s="50" t="s">
        <v>89</v>
      </c>
      <c r="J9" s="51" t="s">
        <v>90</v>
      </c>
    </row>
    <row r="10" spans="1:10" x14ac:dyDescent="0.3">
      <c r="A10" s="3" t="s">
        <v>177</v>
      </c>
      <c r="B10" s="23">
        <v>3356735.88</v>
      </c>
      <c r="C10" s="52">
        <v>5435750.0099314842</v>
      </c>
      <c r="D10" s="168">
        <v>-0.38247051945600596</v>
      </c>
      <c r="E10" s="52">
        <v>6634240</v>
      </c>
      <c r="F10" s="8">
        <v>-0.49402857297896974</v>
      </c>
      <c r="G10" s="52">
        <v>8615634.1199999992</v>
      </c>
      <c r="H10" s="52">
        <v>9018349</v>
      </c>
      <c r="I10" s="52">
        <v>2336863</v>
      </c>
      <c r="J10" s="57">
        <v>2078828</v>
      </c>
    </row>
    <row r="11" spans="1:10" x14ac:dyDescent="0.3">
      <c r="A11" s="16" t="s">
        <v>2</v>
      </c>
      <c r="B11" s="68">
        <v>3356735.88</v>
      </c>
      <c r="C11" s="76">
        <v>5435750.0099314842</v>
      </c>
      <c r="D11" s="77">
        <v>-0.38247051945600596</v>
      </c>
      <c r="E11" s="76">
        <v>6634240</v>
      </c>
      <c r="F11" s="77">
        <v>-0.49402857297896974</v>
      </c>
      <c r="G11" s="76">
        <v>8615634.1199999992</v>
      </c>
      <c r="H11" s="76">
        <v>9018349</v>
      </c>
      <c r="I11" s="76">
        <v>2336863</v>
      </c>
      <c r="J11" s="71">
        <v>2078828</v>
      </c>
    </row>
    <row r="12" spans="1:10" x14ac:dyDescent="0.3">
      <c r="A12" s="6"/>
      <c r="B12" s="72"/>
      <c r="C12" s="72"/>
      <c r="E12" s="72"/>
    </row>
    <row r="13" spans="1:10" x14ac:dyDescent="0.3">
      <c r="A13" s="266" t="s">
        <v>9</v>
      </c>
      <c r="B13" s="45"/>
      <c r="C13" s="45"/>
      <c r="D13" s="170"/>
      <c r="E13" s="45"/>
      <c r="F13" s="170"/>
      <c r="G13" s="45"/>
      <c r="H13" s="75"/>
      <c r="I13" s="45"/>
      <c r="J13" s="45"/>
    </row>
    <row r="14" spans="1:10" ht="43.2" x14ac:dyDescent="0.3">
      <c r="A14" s="267"/>
      <c r="B14" s="22" t="s">
        <v>398</v>
      </c>
      <c r="C14" s="22" t="s">
        <v>407</v>
      </c>
      <c r="D14" s="171" t="s">
        <v>409</v>
      </c>
      <c r="E14" s="22" t="s">
        <v>95</v>
      </c>
      <c r="F14" s="171" t="s">
        <v>397</v>
      </c>
      <c r="G14" s="47" t="s">
        <v>414</v>
      </c>
      <c r="H14" s="47" t="s">
        <v>88</v>
      </c>
      <c r="I14" s="50" t="s">
        <v>89</v>
      </c>
      <c r="J14" s="51" t="s">
        <v>90</v>
      </c>
    </row>
    <row r="15" spans="1:10" x14ac:dyDescent="0.3">
      <c r="A15" s="2" t="s">
        <v>10</v>
      </c>
      <c r="B15" s="78">
        <v>607210.6</v>
      </c>
      <c r="C15" s="79">
        <v>539143.41993148474</v>
      </c>
      <c r="D15" s="172">
        <v>0.12625059965892804</v>
      </c>
      <c r="E15" s="79">
        <v>586924</v>
      </c>
      <c r="F15" s="211">
        <v>3.4564270672182484E-2</v>
      </c>
      <c r="G15" s="79">
        <v>396720.53999999992</v>
      </c>
      <c r="H15" s="79">
        <v>426310</v>
      </c>
      <c r="I15" s="64">
        <v>404837</v>
      </c>
      <c r="J15" s="67">
        <v>364528</v>
      </c>
    </row>
    <row r="16" spans="1:10" x14ac:dyDescent="0.3">
      <c r="A16" s="3" t="s">
        <v>11</v>
      </c>
      <c r="B16" s="23">
        <v>406255.95</v>
      </c>
      <c r="C16" s="52">
        <v>368533.42786164593</v>
      </c>
      <c r="D16" s="168">
        <v>0.10235848171828743</v>
      </c>
      <c r="E16" s="52">
        <v>402632</v>
      </c>
      <c r="F16" s="8">
        <v>9.0006507182738282E-3</v>
      </c>
      <c r="G16" s="52">
        <v>278380.70999999996</v>
      </c>
      <c r="H16" s="52">
        <v>296611</v>
      </c>
      <c r="I16" s="82">
        <v>272689</v>
      </c>
      <c r="J16" s="83">
        <v>253236</v>
      </c>
    </row>
    <row r="17" spans="1:10" x14ac:dyDescent="0.3">
      <c r="A17" s="3" t="s">
        <v>12</v>
      </c>
      <c r="B17" s="23">
        <v>0</v>
      </c>
      <c r="C17" s="52">
        <v>377.79</v>
      </c>
      <c r="D17" s="168">
        <v>-1</v>
      </c>
      <c r="E17" s="52">
        <v>0</v>
      </c>
      <c r="F17" s="8" t="s">
        <v>469</v>
      </c>
      <c r="G17" s="52">
        <v>500</v>
      </c>
      <c r="H17" s="52">
        <v>472</v>
      </c>
      <c r="I17" s="82">
        <v>8437</v>
      </c>
      <c r="J17" s="83">
        <v>1030</v>
      </c>
    </row>
    <row r="18" spans="1:10" x14ac:dyDescent="0.3">
      <c r="A18" s="3" t="s">
        <v>13</v>
      </c>
      <c r="B18" s="23">
        <v>143895.85</v>
      </c>
      <c r="C18" s="52">
        <v>127855.25573956533</v>
      </c>
      <c r="D18" s="168">
        <v>0.12545901353565436</v>
      </c>
      <c r="E18" s="52">
        <v>143336</v>
      </c>
      <c r="F18" s="8">
        <v>3.9058575654407068E-3</v>
      </c>
      <c r="G18" s="52">
        <v>95870.959999999992</v>
      </c>
      <c r="H18" s="52">
        <v>103785</v>
      </c>
      <c r="I18" s="82">
        <v>97576</v>
      </c>
      <c r="J18" s="83">
        <v>88362</v>
      </c>
    </row>
    <row r="19" spans="1:10" x14ac:dyDescent="0.3">
      <c r="A19" s="3" t="s">
        <v>14</v>
      </c>
      <c r="B19" s="23">
        <v>20831.400000000005</v>
      </c>
      <c r="C19" s="52">
        <v>15560.633420603945</v>
      </c>
      <c r="D19" s="168">
        <v>0.33872442315985674</v>
      </c>
      <c r="E19" s="52">
        <v>19104</v>
      </c>
      <c r="F19" s="8">
        <v>9.0420854271357154E-2</v>
      </c>
      <c r="G19" s="52">
        <v>13421.919999999998</v>
      </c>
      <c r="H19" s="52">
        <v>12121</v>
      </c>
      <c r="I19" s="82">
        <v>13341</v>
      </c>
      <c r="J19" s="83">
        <v>10986</v>
      </c>
    </row>
    <row r="20" spans="1:10" x14ac:dyDescent="0.3">
      <c r="A20" s="3" t="s">
        <v>15</v>
      </c>
      <c r="B20" s="23">
        <v>10284.720000000001</v>
      </c>
      <c r="C20" s="52">
        <v>8644.4520760822525</v>
      </c>
      <c r="D20" s="168">
        <v>0.18974804990313898</v>
      </c>
      <c r="E20" s="52">
        <v>10788</v>
      </c>
      <c r="F20" s="8">
        <v>-4.6651835372636175E-2</v>
      </c>
      <c r="G20" s="52">
        <v>5438.5099999999993</v>
      </c>
      <c r="H20" s="52">
        <v>5333</v>
      </c>
      <c r="I20" s="82">
        <v>5170</v>
      </c>
      <c r="J20" s="83">
        <v>4084</v>
      </c>
    </row>
    <row r="21" spans="1:10" x14ac:dyDescent="0.3">
      <c r="A21" s="3" t="s">
        <v>412</v>
      </c>
      <c r="B21" s="23">
        <v>10065.719999999996</v>
      </c>
      <c r="C21" s="52">
        <v>8167.6928335873599</v>
      </c>
      <c r="D21" s="168">
        <v>0.23238229021144474</v>
      </c>
      <c r="E21" s="52">
        <v>11064</v>
      </c>
      <c r="F21" s="8">
        <v>-9.0227765726681564E-2</v>
      </c>
      <c r="G21" s="52">
        <v>3272.6000000000004</v>
      </c>
      <c r="H21" s="52">
        <v>7988</v>
      </c>
      <c r="I21" s="82">
        <v>7624</v>
      </c>
      <c r="J21" s="83">
        <v>6830</v>
      </c>
    </row>
    <row r="22" spans="1:10" x14ac:dyDescent="0.3">
      <c r="A22" s="3" t="s">
        <v>413</v>
      </c>
      <c r="B22" s="23">
        <v>15876.960000000005</v>
      </c>
      <c r="C22" s="52">
        <v>10004.167999999998</v>
      </c>
      <c r="D22" s="168">
        <v>0.58703452401039335</v>
      </c>
      <c r="E22" s="52">
        <v>0</v>
      </c>
      <c r="F22" s="8" t="s">
        <v>469</v>
      </c>
      <c r="G22" s="52">
        <v>-164.16</v>
      </c>
      <c r="H22" s="52">
        <v>0</v>
      </c>
      <c r="I22" s="84">
        <v>0</v>
      </c>
      <c r="J22" s="85">
        <v>0</v>
      </c>
    </row>
    <row r="23" spans="1:10" x14ac:dyDescent="0.3">
      <c r="A23" s="2" t="s">
        <v>16</v>
      </c>
      <c r="B23" s="78">
        <v>650816</v>
      </c>
      <c r="C23" s="79">
        <v>913553.95</v>
      </c>
      <c r="D23" s="172">
        <v>-0.28759981827017433</v>
      </c>
      <c r="E23" s="79">
        <v>828000</v>
      </c>
      <c r="F23" s="211">
        <v>-0.21399033816425117</v>
      </c>
      <c r="G23" s="79">
        <v>511421.31999999989</v>
      </c>
      <c r="H23" s="79">
        <v>462373</v>
      </c>
      <c r="I23" s="64">
        <v>592358</v>
      </c>
      <c r="J23" s="67">
        <v>865264</v>
      </c>
    </row>
    <row r="24" spans="1:10" s="6" customFormat="1" x14ac:dyDescent="0.3">
      <c r="A24" s="3" t="s">
        <v>17</v>
      </c>
      <c r="B24" s="23">
        <v>650816</v>
      </c>
      <c r="C24" s="52">
        <v>913553.95</v>
      </c>
      <c r="D24" s="168">
        <v>-0.28759981827017433</v>
      </c>
      <c r="E24" s="52">
        <v>828000</v>
      </c>
      <c r="F24" s="8">
        <v>-0.21399033816425117</v>
      </c>
      <c r="G24" s="52">
        <v>511421.31999999989</v>
      </c>
      <c r="H24" s="52">
        <v>445201</v>
      </c>
      <c r="I24" s="82">
        <v>592358</v>
      </c>
      <c r="J24" s="83">
        <v>845025</v>
      </c>
    </row>
    <row r="25" spans="1:10" x14ac:dyDescent="0.3">
      <c r="A25" s="3" t="s">
        <v>18</v>
      </c>
      <c r="B25" s="23">
        <v>0</v>
      </c>
      <c r="C25" s="52">
        <v>0</v>
      </c>
      <c r="D25" s="168" t="s">
        <v>469</v>
      </c>
      <c r="E25" s="52">
        <v>0</v>
      </c>
      <c r="F25" s="8" t="s">
        <v>469</v>
      </c>
      <c r="G25" s="52">
        <v>0</v>
      </c>
      <c r="H25" s="52">
        <v>17172</v>
      </c>
      <c r="I25" s="84">
        <v>0</v>
      </c>
      <c r="J25" s="85">
        <v>20239</v>
      </c>
    </row>
    <row r="26" spans="1:10" x14ac:dyDescent="0.3">
      <c r="A26" s="2" t="s">
        <v>19</v>
      </c>
      <c r="B26" s="78">
        <v>3360</v>
      </c>
      <c r="C26" s="79">
        <v>1959.38</v>
      </c>
      <c r="D26" s="172">
        <v>0.71482815992814053</v>
      </c>
      <c r="E26" s="79">
        <v>3360</v>
      </c>
      <c r="F26" s="211">
        <v>0</v>
      </c>
      <c r="G26" s="79">
        <v>837.57</v>
      </c>
      <c r="H26" s="79">
        <v>2496</v>
      </c>
      <c r="I26" s="64">
        <v>3909</v>
      </c>
      <c r="J26" s="67">
        <v>2516</v>
      </c>
    </row>
    <row r="27" spans="1:10" x14ac:dyDescent="0.3">
      <c r="A27" s="3" t="s">
        <v>20</v>
      </c>
      <c r="B27" s="23">
        <v>960</v>
      </c>
      <c r="C27" s="52">
        <v>579.41999999999996</v>
      </c>
      <c r="D27" s="168">
        <v>0.65682924303613976</v>
      </c>
      <c r="E27" s="52">
        <v>960</v>
      </c>
      <c r="F27" s="8">
        <v>0</v>
      </c>
      <c r="G27" s="52">
        <v>185.38</v>
      </c>
      <c r="H27" s="52">
        <v>1644</v>
      </c>
      <c r="I27" s="82">
        <v>2043</v>
      </c>
      <c r="J27" s="83">
        <v>745</v>
      </c>
    </row>
    <row r="28" spans="1:10" x14ac:dyDescent="0.3">
      <c r="A28" s="11" t="s">
        <v>419</v>
      </c>
      <c r="B28" s="87">
        <v>2400</v>
      </c>
      <c r="C28" s="88">
        <v>1379.96</v>
      </c>
      <c r="D28" s="173">
        <v>0.73918084582161803</v>
      </c>
      <c r="E28" s="88">
        <v>2400</v>
      </c>
      <c r="F28" s="212">
        <v>0</v>
      </c>
      <c r="G28" s="88">
        <v>652.19000000000005</v>
      </c>
      <c r="H28" s="88">
        <v>852</v>
      </c>
      <c r="I28" s="84">
        <v>1866</v>
      </c>
      <c r="J28" s="85">
        <v>1771</v>
      </c>
    </row>
    <row r="29" spans="1:10" s="1" customFormat="1" x14ac:dyDescent="0.3">
      <c r="A29" s="5" t="s">
        <v>94</v>
      </c>
      <c r="B29" s="63">
        <v>0</v>
      </c>
      <c r="C29" s="91">
        <v>0</v>
      </c>
      <c r="D29" s="167" t="s">
        <v>469</v>
      </c>
      <c r="E29" s="91">
        <v>0</v>
      </c>
      <c r="F29" s="65" t="s">
        <v>469</v>
      </c>
      <c r="G29" s="90">
        <v>0</v>
      </c>
      <c r="H29" s="64">
        <v>115</v>
      </c>
      <c r="I29" s="64">
        <v>1904</v>
      </c>
      <c r="J29" s="67">
        <v>0</v>
      </c>
    </row>
    <row r="30" spans="1:10" x14ac:dyDescent="0.3">
      <c r="A30" s="3" t="s">
        <v>94</v>
      </c>
      <c r="B30" s="23">
        <v>0</v>
      </c>
      <c r="C30" s="52">
        <v>0</v>
      </c>
      <c r="D30" s="168" t="s">
        <v>469</v>
      </c>
      <c r="E30" s="52">
        <v>0</v>
      </c>
      <c r="F30" s="8" t="s">
        <v>469</v>
      </c>
      <c r="G30" s="52">
        <v>0</v>
      </c>
      <c r="H30" s="88">
        <v>115</v>
      </c>
      <c r="I30" s="88">
        <v>1904</v>
      </c>
      <c r="J30" s="85">
        <v>0</v>
      </c>
    </row>
    <row r="31" spans="1:10" x14ac:dyDescent="0.3">
      <c r="A31" s="2" t="s">
        <v>23</v>
      </c>
      <c r="B31" s="78">
        <v>2095349.2799999996</v>
      </c>
      <c r="C31" s="79">
        <v>3981093.26</v>
      </c>
      <c r="D31" s="172">
        <v>-0.47367490707816284</v>
      </c>
      <c r="E31" s="79">
        <v>5215956</v>
      </c>
      <c r="F31" s="211">
        <v>-0.59828087506873151</v>
      </c>
      <c r="G31" s="79">
        <v>7706599.6899999995</v>
      </c>
      <c r="H31" s="79">
        <v>8126997</v>
      </c>
      <c r="I31" s="64">
        <v>1333685</v>
      </c>
      <c r="J31" s="67">
        <v>839525</v>
      </c>
    </row>
    <row r="32" spans="1:10" x14ac:dyDescent="0.3">
      <c r="A32" s="3" t="s">
        <v>24</v>
      </c>
      <c r="B32" s="23">
        <v>0</v>
      </c>
      <c r="C32" s="52">
        <v>1417.79</v>
      </c>
      <c r="D32" s="168">
        <v>-1</v>
      </c>
      <c r="E32" s="52">
        <v>0</v>
      </c>
      <c r="F32" s="8" t="s">
        <v>469</v>
      </c>
      <c r="G32" s="52">
        <v>3088.21</v>
      </c>
      <c r="H32" s="52">
        <v>12190</v>
      </c>
      <c r="I32" s="82">
        <v>18794</v>
      </c>
      <c r="J32" s="83">
        <v>13032</v>
      </c>
    </row>
    <row r="33" spans="1:10" x14ac:dyDescent="0.3">
      <c r="A33" s="3" t="s">
        <v>23</v>
      </c>
      <c r="B33" s="23">
        <v>140400</v>
      </c>
      <c r="C33" s="52">
        <v>175708.46999999997</v>
      </c>
      <c r="D33" s="168">
        <v>-0.20094916312230127</v>
      </c>
      <c r="E33" s="52">
        <v>144000</v>
      </c>
      <c r="F33" s="8">
        <v>-2.5000000000000022E-2</v>
      </c>
      <c r="G33" s="52">
        <v>114672.04999999999</v>
      </c>
      <c r="H33" s="52">
        <v>105807</v>
      </c>
      <c r="I33" s="82">
        <v>50176</v>
      </c>
      <c r="J33" s="83">
        <v>63768</v>
      </c>
    </row>
    <row r="34" spans="1:10" x14ac:dyDescent="0.3">
      <c r="A34" s="11" t="s">
        <v>178</v>
      </c>
      <c r="B34" s="87">
        <v>1954949.2799999996</v>
      </c>
      <c r="C34" s="88">
        <v>3803967</v>
      </c>
      <c r="D34" s="173">
        <v>-0.4860761725850935</v>
      </c>
      <c r="E34" s="88">
        <v>5071956</v>
      </c>
      <c r="F34" s="212">
        <v>-0.61455712943882013</v>
      </c>
      <c r="G34" s="88">
        <v>7588839.4299999997</v>
      </c>
      <c r="H34" s="88">
        <v>8009000</v>
      </c>
      <c r="I34" s="84">
        <v>1264715</v>
      </c>
      <c r="J34" s="85">
        <v>762725</v>
      </c>
    </row>
    <row r="35" spans="1:10" s="1" customFormat="1" x14ac:dyDescent="0.3">
      <c r="A35" s="13" t="s">
        <v>96</v>
      </c>
      <c r="B35" s="78">
        <v>0</v>
      </c>
      <c r="C35" s="94">
        <v>0</v>
      </c>
      <c r="D35" s="172" t="s">
        <v>469</v>
      </c>
      <c r="E35" s="94">
        <v>0</v>
      </c>
      <c r="F35" s="110" t="s">
        <v>469</v>
      </c>
      <c r="G35" s="64">
        <v>55</v>
      </c>
      <c r="H35" s="64">
        <v>58</v>
      </c>
      <c r="I35" s="64">
        <v>170</v>
      </c>
      <c r="J35" s="67">
        <v>6995</v>
      </c>
    </row>
    <row r="36" spans="1:10" x14ac:dyDescent="0.3">
      <c r="A36" s="12" t="s">
        <v>96</v>
      </c>
      <c r="B36" s="23">
        <v>0</v>
      </c>
      <c r="C36" s="82">
        <v>0</v>
      </c>
      <c r="D36" s="168" t="s">
        <v>469</v>
      </c>
      <c r="E36" s="82">
        <v>0</v>
      </c>
      <c r="F36" s="56" t="s">
        <v>469</v>
      </c>
      <c r="G36" s="82">
        <v>55</v>
      </c>
      <c r="H36" s="82">
        <v>58</v>
      </c>
      <c r="I36" s="82">
        <v>170</v>
      </c>
      <c r="J36" s="83">
        <v>6995</v>
      </c>
    </row>
    <row r="37" spans="1:10" x14ac:dyDescent="0.3">
      <c r="A37" s="17" t="s">
        <v>2</v>
      </c>
      <c r="B37" s="68">
        <v>3356735.88</v>
      </c>
      <c r="C37" s="71">
        <v>5435750.0099314842</v>
      </c>
      <c r="D37" s="77">
        <v>-0.38247051945600596</v>
      </c>
      <c r="E37" s="71">
        <v>6634240</v>
      </c>
      <c r="F37" s="19">
        <v>-0.49402857297896974</v>
      </c>
      <c r="G37" s="26">
        <v>8615634.1199999992</v>
      </c>
      <c r="H37" s="26">
        <v>9018349</v>
      </c>
      <c r="I37" s="26">
        <v>2336863</v>
      </c>
      <c r="J37" s="26">
        <v>2078828</v>
      </c>
    </row>
  </sheetData>
  <mergeCells count="3">
    <mergeCell ref="A3:A4"/>
    <mergeCell ref="A8:A9"/>
    <mergeCell ref="A13:A14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showGridLines="0" zoomScale="90" zoomScaleNormal="90" zoomScaleSheetLayoutView="80" workbookViewId="0"/>
  </sheetViews>
  <sheetFormatPr defaultRowHeight="14.4" x14ac:dyDescent="0.3"/>
  <cols>
    <col min="1" max="1" width="45.6640625" customWidth="1"/>
    <col min="2" max="3" width="15.6640625" style="21" customWidth="1"/>
    <col min="4" max="4" width="15.6640625" style="74" customWidth="1"/>
    <col min="5" max="5" width="15.6640625" style="21" customWidth="1"/>
    <col min="6" max="6" width="15.6640625" style="74" customWidth="1"/>
    <col min="7" max="7" width="15.6640625" style="21" customWidth="1"/>
    <col min="8" max="8" width="15.6640625" style="74" customWidth="1"/>
    <col min="9" max="10" width="15.6640625" style="21" customWidth="1"/>
  </cols>
  <sheetData>
    <row r="1" spans="1:10" s="28" customFormat="1" ht="18" x14ac:dyDescent="0.35">
      <c r="A1" s="27" t="s">
        <v>297</v>
      </c>
      <c r="B1" s="44"/>
      <c r="C1" s="44"/>
      <c r="D1" s="59"/>
      <c r="E1" s="44"/>
      <c r="F1" s="59"/>
      <c r="G1" s="44"/>
      <c r="H1" s="59"/>
      <c r="I1" s="44"/>
      <c r="J1" s="44"/>
    </row>
    <row r="3" spans="1:10" x14ac:dyDescent="0.3">
      <c r="A3" s="266" t="s">
        <v>87</v>
      </c>
      <c r="B3" s="60"/>
      <c r="C3" s="60"/>
      <c r="D3" s="61"/>
      <c r="E3" s="60"/>
      <c r="F3" s="61"/>
      <c r="G3" s="60"/>
      <c r="H3" s="61"/>
      <c r="I3" s="60"/>
      <c r="J3" s="60"/>
    </row>
    <row r="4" spans="1:10" ht="43.2" x14ac:dyDescent="0.3">
      <c r="A4" s="267"/>
      <c r="B4" s="22" t="s">
        <v>398</v>
      </c>
      <c r="C4" s="22" t="s">
        <v>407</v>
      </c>
      <c r="D4" s="215" t="s">
        <v>409</v>
      </c>
      <c r="E4" s="22" t="s">
        <v>95</v>
      </c>
      <c r="F4" s="215" t="s">
        <v>397</v>
      </c>
      <c r="G4" s="47" t="s">
        <v>414</v>
      </c>
      <c r="H4" s="47" t="s">
        <v>88</v>
      </c>
      <c r="I4" s="50" t="s">
        <v>89</v>
      </c>
      <c r="J4" s="51" t="s">
        <v>90</v>
      </c>
    </row>
    <row r="5" spans="1:10" s="6" customFormat="1" x14ac:dyDescent="0.3">
      <c r="A5" s="2" t="s">
        <v>179</v>
      </c>
      <c r="B5" s="63">
        <v>1200765.8499999992</v>
      </c>
      <c r="C5" s="90">
        <v>791400.14173460694</v>
      </c>
      <c r="D5" s="216">
        <v>0.51726767115322492</v>
      </c>
      <c r="E5" s="90">
        <v>1179596</v>
      </c>
      <c r="F5" s="65">
        <v>1.7946695309240868E-2</v>
      </c>
      <c r="G5" s="91">
        <v>841986.06000000017</v>
      </c>
      <c r="H5" s="91">
        <v>1916300</v>
      </c>
      <c r="I5" s="90">
        <v>1825510</v>
      </c>
      <c r="J5" s="92">
        <v>1658186</v>
      </c>
    </row>
    <row r="6" spans="1:10" x14ac:dyDescent="0.3">
      <c r="A6" s="16" t="s">
        <v>2</v>
      </c>
      <c r="B6" s="68">
        <v>1200765.8499999992</v>
      </c>
      <c r="C6" s="69">
        <v>791400.14173460694</v>
      </c>
      <c r="D6" s="217">
        <v>0.51726767115322492</v>
      </c>
      <c r="E6" s="69">
        <v>1179596</v>
      </c>
      <c r="F6" s="70">
        <v>1.7946695309240868E-2</v>
      </c>
      <c r="G6" s="69">
        <v>841986.06000000017</v>
      </c>
      <c r="H6" s="69">
        <v>1916300</v>
      </c>
      <c r="I6" s="69">
        <v>1825510</v>
      </c>
      <c r="J6" s="71">
        <v>1658186</v>
      </c>
    </row>
    <row r="7" spans="1:10" x14ac:dyDescent="0.3">
      <c r="A7" s="6"/>
      <c r="B7" s="72"/>
      <c r="C7" s="72"/>
      <c r="D7" s="73"/>
      <c r="E7" s="72"/>
      <c r="F7" s="73"/>
    </row>
    <row r="8" spans="1:10" x14ac:dyDescent="0.3">
      <c r="A8" s="266" t="s">
        <v>3</v>
      </c>
      <c r="B8" s="45"/>
      <c r="C8" s="45"/>
      <c r="D8" s="75"/>
      <c r="E8" s="45"/>
      <c r="F8" s="75"/>
      <c r="G8" s="45"/>
      <c r="H8" s="75"/>
      <c r="I8" s="45"/>
      <c r="J8" s="45"/>
    </row>
    <row r="9" spans="1:10" ht="43.2" x14ac:dyDescent="0.3">
      <c r="A9" s="267"/>
      <c r="B9" s="22" t="s">
        <v>398</v>
      </c>
      <c r="C9" s="22" t="s">
        <v>407</v>
      </c>
      <c r="D9" s="215" t="s">
        <v>409</v>
      </c>
      <c r="E9" s="22" t="s">
        <v>95</v>
      </c>
      <c r="F9" s="215" t="s">
        <v>397</v>
      </c>
      <c r="G9" s="47" t="s">
        <v>414</v>
      </c>
      <c r="H9" s="47" t="s">
        <v>88</v>
      </c>
      <c r="I9" s="50" t="s">
        <v>89</v>
      </c>
      <c r="J9" s="51" t="s">
        <v>90</v>
      </c>
    </row>
    <row r="10" spans="1:10" x14ac:dyDescent="0.3">
      <c r="A10" s="3" t="s">
        <v>180</v>
      </c>
      <c r="B10" s="23">
        <v>1200765.8499999992</v>
      </c>
      <c r="C10" s="52">
        <v>674674.04173460696</v>
      </c>
      <c r="D10" s="218">
        <v>0.77977182420238744</v>
      </c>
      <c r="E10" s="52">
        <v>1022226</v>
      </c>
      <c r="F10" s="8">
        <v>0.1746579034381821</v>
      </c>
      <c r="G10" s="52">
        <v>744929.36000000022</v>
      </c>
      <c r="H10" s="52">
        <v>1463713</v>
      </c>
      <c r="I10" s="52">
        <v>945801</v>
      </c>
      <c r="J10" s="57">
        <v>819928</v>
      </c>
    </row>
    <row r="11" spans="1:10" x14ac:dyDescent="0.3">
      <c r="A11" s="3" t="s">
        <v>181</v>
      </c>
      <c r="B11" s="23">
        <v>0</v>
      </c>
      <c r="C11" s="52">
        <v>116726.1</v>
      </c>
      <c r="D11" s="218">
        <v>-1</v>
      </c>
      <c r="E11" s="52">
        <v>157370</v>
      </c>
      <c r="F11" s="8">
        <v>-1</v>
      </c>
      <c r="G11" s="52">
        <v>97056.7</v>
      </c>
      <c r="H11" s="52">
        <v>300120</v>
      </c>
      <c r="I11" s="52">
        <v>624728</v>
      </c>
      <c r="J11" s="83">
        <v>241663</v>
      </c>
    </row>
    <row r="12" spans="1:10" x14ac:dyDescent="0.3">
      <c r="A12" s="3" t="s">
        <v>340</v>
      </c>
      <c r="B12" s="23">
        <v>0</v>
      </c>
      <c r="C12" s="52">
        <v>0</v>
      </c>
      <c r="D12" s="218" t="s">
        <v>469</v>
      </c>
      <c r="E12" s="52">
        <v>0</v>
      </c>
      <c r="F12" s="8" t="s">
        <v>469</v>
      </c>
      <c r="G12" s="52">
        <v>0</v>
      </c>
      <c r="H12" s="52">
        <v>0</v>
      </c>
      <c r="I12" s="52">
        <v>815</v>
      </c>
      <c r="J12" s="83">
        <v>344160</v>
      </c>
    </row>
    <row r="13" spans="1:10" x14ac:dyDescent="0.3">
      <c r="A13" s="3" t="s">
        <v>182</v>
      </c>
      <c r="B13" s="23">
        <v>0</v>
      </c>
      <c r="C13" s="52">
        <v>0</v>
      </c>
      <c r="D13" s="218" t="s">
        <v>469</v>
      </c>
      <c r="E13" s="52">
        <v>0</v>
      </c>
      <c r="F13" s="8" t="s">
        <v>469</v>
      </c>
      <c r="G13" s="52">
        <v>0</v>
      </c>
      <c r="H13" s="52">
        <v>152467</v>
      </c>
      <c r="I13" s="52">
        <v>254166</v>
      </c>
      <c r="J13" s="83">
        <v>252435</v>
      </c>
    </row>
    <row r="14" spans="1:10" x14ac:dyDescent="0.3">
      <c r="A14" s="16" t="s">
        <v>2</v>
      </c>
      <c r="B14" s="68">
        <v>1200765.8499999992</v>
      </c>
      <c r="C14" s="76">
        <v>791400.14173460694</v>
      </c>
      <c r="D14" s="217">
        <v>0.51726767115322492</v>
      </c>
      <c r="E14" s="76">
        <v>1179596</v>
      </c>
      <c r="F14" s="77">
        <v>1.7946695309240868E-2</v>
      </c>
      <c r="G14" s="76">
        <v>841986.06000000017</v>
      </c>
      <c r="H14" s="76">
        <v>1916300</v>
      </c>
      <c r="I14" s="76">
        <v>1825510</v>
      </c>
      <c r="J14" s="71">
        <v>1658186</v>
      </c>
    </row>
    <row r="15" spans="1:10" x14ac:dyDescent="0.3">
      <c r="A15" s="6"/>
      <c r="B15" s="72"/>
      <c r="C15" s="72"/>
      <c r="D15" s="73"/>
      <c r="E15" s="72"/>
      <c r="F15" s="73"/>
    </row>
    <row r="16" spans="1:10" x14ac:dyDescent="0.3">
      <c r="A16" s="266" t="s">
        <v>9</v>
      </c>
      <c r="B16" s="45"/>
      <c r="C16" s="45"/>
      <c r="D16" s="75"/>
      <c r="E16" s="45"/>
      <c r="F16" s="75"/>
      <c r="G16" s="45"/>
      <c r="H16" s="75"/>
      <c r="I16" s="45"/>
      <c r="J16" s="45"/>
    </row>
    <row r="17" spans="1:10" ht="43.2" x14ac:dyDescent="0.3">
      <c r="A17" s="267"/>
      <c r="B17" s="22" t="s">
        <v>398</v>
      </c>
      <c r="C17" s="22" t="s">
        <v>407</v>
      </c>
      <c r="D17" s="215" t="s">
        <v>409</v>
      </c>
      <c r="E17" s="22" t="s">
        <v>95</v>
      </c>
      <c r="F17" s="215" t="s">
        <v>397</v>
      </c>
      <c r="G17" s="47" t="s">
        <v>414</v>
      </c>
      <c r="H17" s="47" t="s">
        <v>88</v>
      </c>
      <c r="I17" s="50" t="s">
        <v>89</v>
      </c>
      <c r="J17" s="51" t="s">
        <v>90</v>
      </c>
    </row>
    <row r="18" spans="1:10" x14ac:dyDescent="0.3">
      <c r="A18" s="2" t="s">
        <v>10</v>
      </c>
      <c r="B18" s="78">
        <v>725332.34000000008</v>
      </c>
      <c r="C18" s="79">
        <v>505130.96173460723</v>
      </c>
      <c r="D18" s="219">
        <v>0.43592928358465044</v>
      </c>
      <c r="E18" s="79">
        <v>633169</v>
      </c>
      <c r="F18" s="80">
        <v>0.14555883184426288</v>
      </c>
      <c r="G18" s="79">
        <v>382500.97000000003</v>
      </c>
      <c r="H18" s="79">
        <v>802403</v>
      </c>
      <c r="I18" s="64">
        <v>725919</v>
      </c>
      <c r="J18" s="67">
        <v>785800</v>
      </c>
    </row>
    <row r="19" spans="1:10" x14ac:dyDescent="0.3">
      <c r="A19" s="3" t="s">
        <v>11</v>
      </c>
      <c r="B19" s="23">
        <v>476994.41000000003</v>
      </c>
      <c r="C19" s="52">
        <v>328331.76641526294</v>
      </c>
      <c r="D19" s="218">
        <v>0.4527817859594907</v>
      </c>
      <c r="E19" s="52">
        <v>430856</v>
      </c>
      <c r="F19" s="81">
        <v>0.10708545314443807</v>
      </c>
      <c r="G19" s="52">
        <v>269012.32</v>
      </c>
      <c r="H19" s="52">
        <v>534486</v>
      </c>
      <c r="I19" s="82">
        <v>491941</v>
      </c>
      <c r="J19" s="83">
        <v>513624</v>
      </c>
    </row>
    <row r="20" spans="1:10" x14ac:dyDescent="0.3">
      <c r="A20" s="3" t="s">
        <v>12</v>
      </c>
      <c r="B20" s="23">
        <v>10644.52</v>
      </c>
      <c r="C20" s="52">
        <v>16451.558641273692</v>
      </c>
      <c r="D20" s="218">
        <v>-0.35297802280599633</v>
      </c>
      <c r="E20" s="52">
        <v>5904</v>
      </c>
      <c r="F20" s="81">
        <v>0.80293360433604333</v>
      </c>
      <c r="G20" s="52">
        <v>2687.05</v>
      </c>
      <c r="H20" s="52">
        <v>29171</v>
      </c>
      <c r="I20" s="82">
        <v>25458</v>
      </c>
      <c r="J20" s="83">
        <v>48394</v>
      </c>
    </row>
    <row r="21" spans="1:10" x14ac:dyDescent="0.3">
      <c r="A21" s="3" t="s">
        <v>13</v>
      </c>
      <c r="B21" s="23">
        <v>160191.17000000001</v>
      </c>
      <c r="C21" s="52">
        <v>115090.09804225476</v>
      </c>
      <c r="D21" s="218">
        <v>0.39187621459134236</v>
      </c>
      <c r="E21" s="52">
        <v>144005</v>
      </c>
      <c r="F21" s="81">
        <v>0.11240005555362664</v>
      </c>
      <c r="G21" s="52">
        <v>86932.28</v>
      </c>
      <c r="H21" s="52">
        <v>192136</v>
      </c>
      <c r="I21" s="82">
        <v>171491</v>
      </c>
      <c r="J21" s="83">
        <v>187996</v>
      </c>
    </row>
    <row r="22" spans="1:10" x14ac:dyDescent="0.3">
      <c r="A22" s="3" t="s">
        <v>14</v>
      </c>
      <c r="B22" s="23">
        <v>20986.439999999991</v>
      </c>
      <c r="C22" s="52">
        <v>14042.83338748065</v>
      </c>
      <c r="D22" s="218">
        <v>0.4944590896242953</v>
      </c>
      <c r="E22" s="52">
        <v>17340</v>
      </c>
      <c r="F22" s="81">
        <v>0.21029065743944586</v>
      </c>
      <c r="G22" s="52">
        <v>13634.750000000002</v>
      </c>
      <c r="H22" s="52">
        <v>17819</v>
      </c>
      <c r="I22" s="82">
        <v>15053</v>
      </c>
      <c r="J22" s="83">
        <v>13336</v>
      </c>
    </row>
    <row r="23" spans="1:10" x14ac:dyDescent="0.3">
      <c r="A23" s="3" t="s">
        <v>15</v>
      </c>
      <c r="B23" s="23">
        <v>14752.68</v>
      </c>
      <c r="C23" s="52">
        <v>12004.793088345436</v>
      </c>
      <c r="D23" s="218">
        <v>0.22889914815127343</v>
      </c>
      <c r="E23" s="52">
        <v>17580</v>
      </c>
      <c r="F23" s="81">
        <v>-0.16082593856655292</v>
      </c>
      <c r="G23" s="52">
        <v>7487.58</v>
      </c>
      <c r="H23" s="52">
        <v>14329</v>
      </c>
      <c r="I23" s="82">
        <v>11340</v>
      </c>
      <c r="J23" s="83">
        <v>7160</v>
      </c>
    </row>
    <row r="24" spans="1:10" x14ac:dyDescent="0.3">
      <c r="A24" s="3" t="s">
        <v>412</v>
      </c>
      <c r="B24" s="23">
        <v>22710.84</v>
      </c>
      <c r="C24" s="52">
        <v>10298.39015998974</v>
      </c>
      <c r="D24" s="218">
        <v>1.2052805969843567</v>
      </c>
      <c r="E24" s="52">
        <v>17484</v>
      </c>
      <c r="F24" s="81">
        <v>0.29894989704873032</v>
      </c>
      <c r="G24" s="52">
        <v>2945.35</v>
      </c>
      <c r="H24" s="52">
        <v>14462</v>
      </c>
      <c r="I24" s="82">
        <v>10636</v>
      </c>
      <c r="J24" s="83">
        <v>15290</v>
      </c>
    </row>
    <row r="25" spans="1:10" x14ac:dyDescent="0.3">
      <c r="A25" s="3" t="s">
        <v>413</v>
      </c>
      <c r="B25" s="23">
        <v>19052.28</v>
      </c>
      <c r="C25" s="52">
        <v>8911.5220000000027</v>
      </c>
      <c r="D25" s="218">
        <v>1.1379378292507152</v>
      </c>
      <c r="E25" s="52">
        <v>0</v>
      </c>
      <c r="F25" s="81" t="s">
        <v>469</v>
      </c>
      <c r="G25" s="52">
        <v>-198.36</v>
      </c>
      <c r="H25" s="52">
        <v>0</v>
      </c>
      <c r="I25" s="84">
        <v>0</v>
      </c>
      <c r="J25" s="85">
        <v>0</v>
      </c>
    </row>
    <row r="26" spans="1:10" x14ac:dyDescent="0.3">
      <c r="A26" s="2" t="s">
        <v>16</v>
      </c>
      <c r="B26" s="78">
        <v>412779.33999999997</v>
      </c>
      <c r="C26" s="79">
        <v>249838.31</v>
      </c>
      <c r="D26" s="219">
        <v>0.65218592777064477</v>
      </c>
      <c r="E26" s="79">
        <v>391336</v>
      </c>
      <c r="F26" s="80">
        <v>5.4795214342661991E-2</v>
      </c>
      <c r="G26" s="79">
        <v>455102.31000000006</v>
      </c>
      <c r="H26" s="79">
        <v>513580</v>
      </c>
      <c r="I26" s="64">
        <v>633440</v>
      </c>
      <c r="J26" s="67">
        <v>547456</v>
      </c>
    </row>
    <row r="27" spans="1:10" s="6" customFormat="1" x14ac:dyDescent="0.3">
      <c r="A27" s="3" t="s">
        <v>17</v>
      </c>
      <c r="B27" s="23">
        <v>412779.33999999997</v>
      </c>
      <c r="C27" s="52">
        <v>249129.93</v>
      </c>
      <c r="D27" s="218">
        <v>0.65688377948004883</v>
      </c>
      <c r="E27" s="52">
        <v>391336</v>
      </c>
      <c r="F27" s="81">
        <v>5.4795214342661991E-2</v>
      </c>
      <c r="G27" s="52">
        <v>441902.31000000006</v>
      </c>
      <c r="H27" s="52">
        <v>498368</v>
      </c>
      <c r="I27" s="82">
        <v>619464</v>
      </c>
      <c r="J27" s="83">
        <v>455800</v>
      </c>
    </row>
    <row r="28" spans="1:10" x14ac:dyDescent="0.3">
      <c r="A28" s="3" t="s">
        <v>18</v>
      </c>
      <c r="B28" s="23">
        <v>0</v>
      </c>
      <c r="C28" s="52">
        <v>708.38</v>
      </c>
      <c r="D28" s="218">
        <v>-1</v>
      </c>
      <c r="E28" s="52">
        <v>0</v>
      </c>
      <c r="F28" s="81" t="s">
        <v>469</v>
      </c>
      <c r="G28" s="52">
        <v>13200</v>
      </c>
      <c r="H28" s="52">
        <v>15212</v>
      </c>
      <c r="I28" s="84">
        <v>13976</v>
      </c>
      <c r="J28" s="85">
        <v>91656</v>
      </c>
    </row>
    <row r="29" spans="1:10" x14ac:dyDescent="0.3">
      <c r="A29" s="2" t="s">
        <v>19</v>
      </c>
      <c r="B29" s="78">
        <v>15794.060000000001</v>
      </c>
      <c r="C29" s="79">
        <v>23796.92</v>
      </c>
      <c r="D29" s="219">
        <v>-0.33629814278486447</v>
      </c>
      <c r="E29" s="79">
        <v>37991</v>
      </c>
      <c r="F29" s="80">
        <v>-0.58426837935300457</v>
      </c>
      <c r="G29" s="79">
        <v>1192.6500000000001</v>
      </c>
      <c r="H29" s="79">
        <v>29047</v>
      </c>
      <c r="I29" s="64">
        <v>8572</v>
      </c>
      <c r="J29" s="67">
        <v>60633</v>
      </c>
    </row>
    <row r="30" spans="1:10" x14ac:dyDescent="0.3">
      <c r="A30" s="3" t="s">
        <v>20</v>
      </c>
      <c r="B30" s="23">
        <v>6353.88</v>
      </c>
      <c r="C30" s="52">
        <v>8493.76</v>
      </c>
      <c r="D30" s="218">
        <v>-0.25193553856007234</v>
      </c>
      <c r="E30" s="52">
        <v>15786</v>
      </c>
      <c r="F30" s="81">
        <v>-0.59749904979095403</v>
      </c>
      <c r="G30" s="52">
        <v>211.61</v>
      </c>
      <c r="H30" s="52">
        <v>6273</v>
      </c>
      <c r="I30" s="82">
        <v>6186</v>
      </c>
      <c r="J30" s="83">
        <v>6444</v>
      </c>
    </row>
    <row r="31" spans="1:10" x14ac:dyDescent="0.3">
      <c r="A31" s="11" t="s">
        <v>419</v>
      </c>
      <c r="B31" s="87">
        <v>9440.18</v>
      </c>
      <c r="C31" s="88">
        <v>15303.16</v>
      </c>
      <c r="D31" s="220">
        <v>-0.3831221786872776</v>
      </c>
      <c r="E31" s="88">
        <v>22205</v>
      </c>
      <c r="F31" s="89">
        <v>-0.57486241837424001</v>
      </c>
      <c r="G31" s="88">
        <v>981.04</v>
      </c>
      <c r="H31" s="88">
        <v>22774</v>
      </c>
      <c r="I31" s="84">
        <v>2386</v>
      </c>
      <c r="J31" s="85">
        <v>54189</v>
      </c>
    </row>
    <row r="32" spans="1:10" x14ac:dyDescent="0.3">
      <c r="A32" s="2" t="s">
        <v>94</v>
      </c>
      <c r="B32" s="78">
        <v>0</v>
      </c>
      <c r="C32" s="79">
        <v>0</v>
      </c>
      <c r="D32" s="219" t="s">
        <v>469</v>
      </c>
      <c r="E32" s="79">
        <v>0</v>
      </c>
      <c r="F32" s="80" t="s">
        <v>469</v>
      </c>
      <c r="G32" s="79">
        <v>0</v>
      </c>
      <c r="H32" s="79">
        <v>0</v>
      </c>
      <c r="I32" s="64">
        <v>145</v>
      </c>
      <c r="J32" s="67">
        <v>711</v>
      </c>
    </row>
    <row r="33" spans="1:10" x14ac:dyDescent="0.3">
      <c r="A33" s="3" t="s">
        <v>94</v>
      </c>
      <c r="B33" s="23">
        <v>0</v>
      </c>
      <c r="C33" s="52">
        <v>0</v>
      </c>
      <c r="D33" s="218" t="s">
        <v>469</v>
      </c>
      <c r="E33" s="52">
        <v>0</v>
      </c>
      <c r="F33" s="81" t="s">
        <v>469</v>
      </c>
      <c r="G33" s="52">
        <v>0</v>
      </c>
      <c r="H33" s="52">
        <v>0</v>
      </c>
      <c r="I33" s="84">
        <v>145</v>
      </c>
      <c r="J33" s="85">
        <v>711</v>
      </c>
    </row>
    <row r="34" spans="1:10" x14ac:dyDescent="0.3">
      <c r="A34" s="2" t="s">
        <v>22</v>
      </c>
      <c r="B34" s="78">
        <v>0</v>
      </c>
      <c r="C34" s="79">
        <v>0</v>
      </c>
      <c r="D34" s="219" t="s">
        <v>469</v>
      </c>
      <c r="E34" s="79">
        <v>0</v>
      </c>
      <c r="F34" s="80" t="s">
        <v>469</v>
      </c>
      <c r="G34" s="79">
        <v>1213.8400000000001</v>
      </c>
      <c r="H34" s="79">
        <v>0</v>
      </c>
      <c r="I34" s="64">
        <v>0</v>
      </c>
      <c r="J34" s="67">
        <v>0</v>
      </c>
    </row>
    <row r="35" spans="1:10" x14ac:dyDescent="0.3">
      <c r="A35" s="3" t="s">
        <v>417</v>
      </c>
      <c r="B35" s="23">
        <v>0</v>
      </c>
      <c r="C35" s="52">
        <v>0</v>
      </c>
      <c r="D35" s="218" t="s">
        <v>469</v>
      </c>
      <c r="E35" s="52">
        <v>0</v>
      </c>
      <c r="F35" s="81" t="s">
        <v>469</v>
      </c>
      <c r="G35" s="52">
        <v>1213.8400000000001</v>
      </c>
      <c r="H35" s="52">
        <v>0</v>
      </c>
      <c r="I35" s="84">
        <v>0</v>
      </c>
      <c r="J35" s="85">
        <v>0</v>
      </c>
    </row>
    <row r="36" spans="1:10" x14ac:dyDescent="0.3">
      <c r="A36" s="2" t="s">
        <v>23</v>
      </c>
      <c r="B36" s="78">
        <v>37860.120000000003</v>
      </c>
      <c r="C36" s="79">
        <v>11442.95</v>
      </c>
      <c r="D36" s="219">
        <v>2.3085978703044234</v>
      </c>
      <c r="E36" s="79">
        <v>117100</v>
      </c>
      <c r="F36" s="80">
        <v>-0.67668556789069167</v>
      </c>
      <c r="G36" s="79">
        <v>1976.29</v>
      </c>
      <c r="H36" s="79">
        <v>571270</v>
      </c>
      <c r="I36" s="64">
        <v>457434</v>
      </c>
      <c r="J36" s="67">
        <v>259614</v>
      </c>
    </row>
    <row r="37" spans="1:10" x14ac:dyDescent="0.3">
      <c r="A37" s="3" t="s">
        <v>24</v>
      </c>
      <c r="B37" s="23">
        <v>4317.24</v>
      </c>
      <c r="C37" s="52">
        <v>3980.1099999999997</v>
      </c>
      <c r="D37" s="218">
        <v>8.470368909402004E-2</v>
      </c>
      <c r="E37" s="52">
        <v>5220</v>
      </c>
      <c r="F37" s="81">
        <v>-0.17294252873563221</v>
      </c>
      <c r="G37" s="52">
        <v>1976.29</v>
      </c>
      <c r="H37" s="52">
        <v>4150</v>
      </c>
      <c r="I37" s="82">
        <v>4696</v>
      </c>
      <c r="J37" s="83">
        <v>6906</v>
      </c>
    </row>
    <row r="38" spans="1:10" x14ac:dyDescent="0.3">
      <c r="A38" s="3" t="s">
        <v>23</v>
      </c>
      <c r="B38" s="23">
        <v>33542.880000000005</v>
      </c>
      <c r="C38" s="52">
        <v>7462.84</v>
      </c>
      <c r="D38" s="218">
        <v>3.4946535099238369</v>
      </c>
      <c r="E38" s="52">
        <v>3400</v>
      </c>
      <c r="F38" s="81">
        <v>8.8655529411764711</v>
      </c>
      <c r="G38" s="52">
        <v>0</v>
      </c>
      <c r="H38" s="52">
        <v>37120</v>
      </c>
      <c r="I38" s="82">
        <v>448638</v>
      </c>
      <c r="J38" s="83">
        <v>252708</v>
      </c>
    </row>
    <row r="39" spans="1:10" x14ac:dyDescent="0.3">
      <c r="A39" s="11" t="s">
        <v>34</v>
      </c>
      <c r="B39" s="87">
        <v>0</v>
      </c>
      <c r="C39" s="88">
        <v>0</v>
      </c>
      <c r="D39" s="220" t="s">
        <v>469</v>
      </c>
      <c r="E39" s="88">
        <v>108480</v>
      </c>
      <c r="F39" s="89">
        <v>-1</v>
      </c>
      <c r="G39" s="88">
        <v>0</v>
      </c>
      <c r="H39" s="88">
        <v>530000</v>
      </c>
      <c r="I39" s="84">
        <v>4100</v>
      </c>
      <c r="J39" s="85">
        <v>0</v>
      </c>
    </row>
    <row r="40" spans="1:10" x14ac:dyDescent="0.3">
      <c r="A40" s="2" t="s">
        <v>96</v>
      </c>
      <c r="B40" s="78">
        <v>8999.9900000000016</v>
      </c>
      <c r="C40" s="79">
        <v>1191</v>
      </c>
      <c r="D40" s="219">
        <v>6.5566666666666684</v>
      </c>
      <c r="E40" s="79">
        <v>0</v>
      </c>
      <c r="F40" s="80" t="s">
        <v>469</v>
      </c>
      <c r="G40" s="79">
        <v>0</v>
      </c>
      <c r="H40" s="79">
        <v>0</v>
      </c>
      <c r="I40" s="64">
        <v>0</v>
      </c>
      <c r="J40" s="67">
        <v>3972</v>
      </c>
    </row>
    <row r="41" spans="1:10" x14ac:dyDescent="0.3">
      <c r="A41" s="3" t="s">
        <v>96</v>
      </c>
      <c r="B41" s="23">
        <v>8999.9900000000016</v>
      </c>
      <c r="C41" s="52">
        <v>1191</v>
      </c>
      <c r="D41" s="218">
        <v>6.5566666666666684</v>
      </c>
      <c r="E41" s="52">
        <v>0</v>
      </c>
      <c r="F41" s="81" t="s">
        <v>469</v>
      </c>
      <c r="G41" s="52">
        <v>0</v>
      </c>
      <c r="H41" s="52">
        <v>0</v>
      </c>
      <c r="I41" s="84">
        <v>0</v>
      </c>
      <c r="J41" s="85">
        <v>3972</v>
      </c>
    </row>
    <row r="42" spans="1:10" x14ac:dyDescent="0.3">
      <c r="A42" s="17" t="s">
        <v>2</v>
      </c>
      <c r="B42" s="68">
        <v>1200765.8499999999</v>
      </c>
      <c r="C42" s="71">
        <v>791400.14173460728</v>
      </c>
      <c r="D42" s="217">
        <v>0.51726767115322514</v>
      </c>
      <c r="E42" s="71">
        <v>1179596</v>
      </c>
      <c r="F42" s="19">
        <v>1.7946695309241312E-2</v>
      </c>
      <c r="G42" s="26">
        <v>841986.06</v>
      </c>
      <c r="H42" s="26">
        <v>1916300</v>
      </c>
      <c r="I42" s="26">
        <v>1825510</v>
      </c>
      <c r="J42" s="71">
        <v>1658186</v>
      </c>
    </row>
  </sheetData>
  <mergeCells count="3">
    <mergeCell ref="A3:A4"/>
    <mergeCell ref="A8:A9"/>
    <mergeCell ref="A16:A17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showGridLines="0" zoomScale="90" zoomScaleNormal="90" zoomScaleSheetLayoutView="80" workbookViewId="0"/>
  </sheetViews>
  <sheetFormatPr defaultRowHeight="14.4" x14ac:dyDescent="0.3"/>
  <cols>
    <col min="1" max="1" width="45.6640625" customWidth="1"/>
    <col min="2" max="3" width="15.6640625" style="21" customWidth="1"/>
    <col min="4" max="4" width="15.6640625" style="169" customWidth="1"/>
    <col min="5" max="5" width="15.6640625" style="21" customWidth="1"/>
    <col min="6" max="6" width="15.6640625" style="169" customWidth="1"/>
    <col min="7" max="7" width="15.6640625" style="21" customWidth="1"/>
    <col min="8" max="8" width="15.6640625" style="74" customWidth="1"/>
    <col min="9" max="10" width="15.6640625" style="21" customWidth="1"/>
  </cols>
  <sheetData>
    <row r="1" spans="1:10" s="28" customFormat="1" ht="18" x14ac:dyDescent="0.35">
      <c r="A1" s="27" t="s">
        <v>296</v>
      </c>
      <c r="B1" s="44"/>
      <c r="C1" s="44"/>
      <c r="D1" s="210"/>
      <c r="E1" s="44"/>
      <c r="F1" s="210"/>
      <c r="G1" s="44"/>
      <c r="H1" s="59"/>
      <c r="I1" s="44"/>
      <c r="J1" s="44"/>
    </row>
    <row r="3" spans="1:10" x14ac:dyDescent="0.3">
      <c r="A3" s="266" t="s">
        <v>87</v>
      </c>
      <c r="B3" s="60"/>
      <c r="C3" s="60"/>
      <c r="D3" s="170"/>
      <c r="E3" s="60"/>
      <c r="F3" s="170"/>
      <c r="G3" s="60"/>
      <c r="H3" s="61"/>
      <c r="I3" s="60"/>
      <c r="J3" s="60"/>
    </row>
    <row r="4" spans="1:10" ht="43.2" x14ac:dyDescent="0.3">
      <c r="A4" s="267"/>
      <c r="B4" s="22" t="s">
        <v>398</v>
      </c>
      <c r="C4" s="22" t="s">
        <v>407</v>
      </c>
      <c r="D4" s="171" t="s">
        <v>409</v>
      </c>
      <c r="E4" s="22" t="s">
        <v>95</v>
      </c>
      <c r="F4" s="171" t="s">
        <v>397</v>
      </c>
      <c r="G4" s="47" t="s">
        <v>414</v>
      </c>
      <c r="H4" s="47" t="s">
        <v>88</v>
      </c>
      <c r="I4" s="50" t="s">
        <v>89</v>
      </c>
      <c r="J4" s="51" t="s">
        <v>90</v>
      </c>
    </row>
    <row r="5" spans="1:10" s="1" customFormat="1" x14ac:dyDescent="0.3">
      <c r="A5" s="2" t="s">
        <v>183</v>
      </c>
      <c r="B5" s="63">
        <v>16565128.230000004</v>
      </c>
      <c r="C5" s="90">
        <v>13001721.522657996</v>
      </c>
      <c r="D5" s="167">
        <v>0.27407191433319711</v>
      </c>
      <c r="E5" s="90">
        <v>13289417</v>
      </c>
      <c r="F5" s="65">
        <v>0.24649021322756326</v>
      </c>
      <c r="G5" s="91">
        <v>11563180.040000007</v>
      </c>
      <c r="H5" s="91">
        <v>13591383</v>
      </c>
      <c r="I5" s="90">
        <v>13164340</v>
      </c>
      <c r="J5" s="92">
        <v>13650302</v>
      </c>
    </row>
    <row r="6" spans="1:10" s="6" customFormat="1" x14ac:dyDescent="0.3">
      <c r="A6" s="3" t="s">
        <v>421</v>
      </c>
      <c r="B6" s="23">
        <v>23338187.149999984</v>
      </c>
      <c r="C6" s="52">
        <v>18663505.087921027</v>
      </c>
      <c r="D6" s="168">
        <v>0.25047181866735202</v>
      </c>
      <c r="E6" s="52">
        <v>21357543</v>
      </c>
      <c r="F6" s="62">
        <v>9.2737453460820962E-2</v>
      </c>
      <c r="G6" s="25">
        <v>16654152.84</v>
      </c>
      <c r="H6" s="25">
        <v>19929289</v>
      </c>
      <c r="I6" s="52">
        <v>19856609</v>
      </c>
      <c r="J6" s="57">
        <v>19042466</v>
      </c>
    </row>
    <row r="7" spans="1:10" x14ac:dyDescent="0.3">
      <c r="A7" s="16" t="s">
        <v>2</v>
      </c>
      <c r="B7" s="68">
        <v>39903315.379999988</v>
      </c>
      <c r="C7" s="69">
        <v>31665226.610579021</v>
      </c>
      <c r="D7" s="77">
        <v>0.26016200265147349</v>
      </c>
      <c r="E7" s="69">
        <v>34646960</v>
      </c>
      <c r="F7" s="70">
        <v>0.15171187832929611</v>
      </c>
      <c r="G7" s="69">
        <v>28217332.880000006</v>
      </c>
      <c r="H7" s="69">
        <v>33520672</v>
      </c>
      <c r="I7" s="69">
        <v>33020949</v>
      </c>
      <c r="J7" s="71">
        <v>32692768</v>
      </c>
    </row>
    <row r="8" spans="1:10" x14ac:dyDescent="0.3">
      <c r="A8" s="6"/>
      <c r="B8" s="72"/>
      <c r="C8" s="72"/>
      <c r="E8" s="72"/>
    </row>
    <row r="9" spans="1:10" x14ac:dyDescent="0.3">
      <c r="A9" s="266" t="s">
        <v>3</v>
      </c>
      <c r="B9" s="45"/>
      <c r="C9" s="45"/>
      <c r="D9" s="170"/>
      <c r="E9" s="45"/>
      <c r="F9" s="170"/>
      <c r="G9" s="45"/>
      <c r="H9" s="75"/>
      <c r="I9" s="45"/>
      <c r="J9" s="45"/>
    </row>
    <row r="10" spans="1:10" ht="43.2" x14ac:dyDescent="0.3">
      <c r="A10" s="267"/>
      <c r="B10" s="22" t="s">
        <v>398</v>
      </c>
      <c r="C10" s="22" t="s">
        <v>407</v>
      </c>
      <c r="D10" s="171" t="s">
        <v>409</v>
      </c>
      <c r="E10" s="22" t="s">
        <v>95</v>
      </c>
      <c r="F10" s="171" t="s">
        <v>397</v>
      </c>
      <c r="G10" s="47" t="s">
        <v>414</v>
      </c>
      <c r="H10" s="47" t="s">
        <v>88</v>
      </c>
      <c r="I10" s="50" t="s">
        <v>89</v>
      </c>
      <c r="J10" s="51" t="s">
        <v>90</v>
      </c>
    </row>
    <row r="11" spans="1:10" x14ac:dyDescent="0.3">
      <c r="A11" s="3" t="s">
        <v>198</v>
      </c>
      <c r="B11" s="23">
        <v>1172573.3300000005</v>
      </c>
      <c r="C11" s="52">
        <v>814609.89616749703</v>
      </c>
      <c r="D11" s="168">
        <v>0.43942927224014516</v>
      </c>
      <c r="E11" s="52">
        <v>914351</v>
      </c>
      <c r="F11" s="8">
        <v>0.28241050756219499</v>
      </c>
      <c r="G11" s="52">
        <v>786321.51999999979</v>
      </c>
      <c r="H11" s="52">
        <v>785726</v>
      </c>
      <c r="I11" s="52">
        <v>848035</v>
      </c>
      <c r="J11" s="57">
        <v>882571</v>
      </c>
    </row>
    <row r="12" spans="1:10" x14ac:dyDescent="0.3">
      <c r="A12" s="3" t="s">
        <v>199</v>
      </c>
      <c r="B12" s="23">
        <v>3526410.29</v>
      </c>
      <c r="C12" s="52">
        <v>2932827.5089541436</v>
      </c>
      <c r="D12" s="168">
        <v>0.2023926668832734</v>
      </c>
      <c r="E12" s="52">
        <v>2787873</v>
      </c>
      <c r="F12" s="8">
        <v>0.26491066486888037</v>
      </c>
      <c r="G12" s="52">
        <v>2194371.9300000002</v>
      </c>
      <c r="H12" s="52">
        <v>2689077</v>
      </c>
      <c r="I12" s="52">
        <v>1974606</v>
      </c>
      <c r="J12" s="83">
        <v>1980679</v>
      </c>
    </row>
    <row r="13" spans="1:10" x14ac:dyDescent="0.3">
      <c r="A13" s="3" t="s">
        <v>200</v>
      </c>
      <c r="B13" s="23">
        <v>4284928.4200000009</v>
      </c>
      <c r="C13" s="52">
        <v>3254623.6600457332</v>
      </c>
      <c r="D13" s="168">
        <v>0.31656648128090792</v>
      </c>
      <c r="E13" s="52">
        <v>3552757</v>
      </c>
      <c r="F13" s="8">
        <v>0.20608542042138001</v>
      </c>
      <c r="G13" s="52">
        <v>3188586.290000001</v>
      </c>
      <c r="H13" s="52">
        <v>3566909</v>
      </c>
      <c r="I13" s="52">
        <v>4004449</v>
      </c>
      <c r="J13" s="83">
        <v>3569036</v>
      </c>
    </row>
    <row r="14" spans="1:10" x14ac:dyDescent="0.3">
      <c r="A14" s="3" t="s">
        <v>201</v>
      </c>
      <c r="B14" s="23">
        <v>7581216.1900000004</v>
      </c>
      <c r="C14" s="52">
        <v>5999660.4574906267</v>
      </c>
      <c r="D14" s="168">
        <v>0.26360753974581819</v>
      </c>
      <c r="E14" s="52">
        <v>6034436</v>
      </c>
      <c r="F14" s="8">
        <v>0.25632556049977162</v>
      </c>
      <c r="G14" s="52">
        <v>5393900.2999999998</v>
      </c>
      <c r="H14" s="52">
        <v>6549671</v>
      </c>
      <c r="I14" s="52">
        <v>6337250</v>
      </c>
      <c r="J14" s="83">
        <v>7218016</v>
      </c>
    </row>
    <row r="15" spans="1:10" x14ac:dyDescent="0.3">
      <c r="A15" s="16" t="s">
        <v>2</v>
      </c>
      <c r="B15" s="68">
        <v>16565128.230000004</v>
      </c>
      <c r="C15" s="76">
        <v>13001721.522658002</v>
      </c>
      <c r="D15" s="77">
        <v>0.27407191433319666</v>
      </c>
      <c r="E15" s="76">
        <v>13289417</v>
      </c>
      <c r="F15" s="77">
        <v>0.24649021322756326</v>
      </c>
      <c r="G15" s="76">
        <v>11563180.040000001</v>
      </c>
      <c r="H15" s="76">
        <v>13591383</v>
      </c>
      <c r="I15" s="76">
        <v>13164340</v>
      </c>
      <c r="J15" s="71">
        <v>13650302</v>
      </c>
    </row>
    <row r="16" spans="1:10" x14ac:dyDescent="0.3">
      <c r="A16" s="6"/>
      <c r="B16" s="72"/>
      <c r="C16" s="72"/>
      <c r="E16" s="72"/>
    </row>
    <row r="17" spans="1:10" x14ac:dyDescent="0.3">
      <c r="A17" s="266" t="s">
        <v>9</v>
      </c>
      <c r="B17" s="45"/>
      <c r="C17" s="45"/>
      <c r="D17" s="170"/>
      <c r="E17" s="45"/>
      <c r="F17" s="170"/>
      <c r="G17" s="45"/>
      <c r="H17" s="75"/>
      <c r="I17" s="45"/>
      <c r="J17" s="45"/>
    </row>
    <row r="18" spans="1:10" ht="43.2" x14ac:dyDescent="0.3">
      <c r="A18" s="267"/>
      <c r="B18" s="22" t="s">
        <v>398</v>
      </c>
      <c r="C18" s="22" t="s">
        <v>407</v>
      </c>
      <c r="D18" s="171" t="s">
        <v>409</v>
      </c>
      <c r="E18" s="22" t="s">
        <v>95</v>
      </c>
      <c r="F18" s="171" t="s">
        <v>397</v>
      </c>
      <c r="G18" s="47" t="s">
        <v>414</v>
      </c>
      <c r="H18" s="47" t="s">
        <v>88</v>
      </c>
      <c r="I18" s="50" t="s">
        <v>89</v>
      </c>
      <c r="J18" s="51" t="s">
        <v>90</v>
      </c>
    </row>
    <row r="19" spans="1:10" x14ac:dyDescent="0.3">
      <c r="A19" s="2" t="s">
        <v>10</v>
      </c>
      <c r="B19" s="78">
        <v>12248065.6</v>
      </c>
      <c r="C19" s="79">
        <v>9374502.8289737888</v>
      </c>
      <c r="D19" s="172">
        <v>0.30652961799156819</v>
      </c>
      <c r="E19" s="79">
        <v>9528177</v>
      </c>
      <c r="F19" s="211">
        <v>0.28545739651981683</v>
      </c>
      <c r="G19" s="79">
        <v>8438659.1999999993</v>
      </c>
      <c r="H19" s="79">
        <v>10360226</v>
      </c>
      <c r="I19" s="64">
        <v>10234615</v>
      </c>
      <c r="J19" s="67">
        <v>10479337</v>
      </c>
    </row>
    <row r="20" spans="1:10" x14ac:dyDescent="0.3">
      <c r="A20" s="3" t="s">
        <v>11</v>
      </c>
      <c r="B20" s="23">
        <v>6741172.4299999997</v>
      </c>
      <c r="C20" s="52">
        <v>5701453.6264733933</v>
      </c>
      <c r="D20" s="168">
        <v>0.18236030171304218</v>
      </c>
      <c r="E20" s="52">
        <v>5596499</v>
      </c>
      <c r="F20" s="8">
        <v>0.20453383981664253</v>
      </c>
      <c r="G20" s="52">
        <v>5084638.88</v>
      </c>
      <c r="H20" s="52">
        <v>5776540</v>
      </c>
      <c r="I20" s="82">
        <v>5745073</v>
      </c>
      <c r="J20" s="83">
        <v>5720607</v>
      </c>
    </row>
    <row r="21" spans="1:10" x14ac:dyDescent="0.3">
      <c r="A21" s="3" t="s">
        <v>12</v>
      </c>
      <c r="B21" s="23">
        <v>701451.42000000016</v>
      </c>
      <c r="C21" s="52">
        <v>224443.70309438813</v>
      </c>
      <c r="D21" s="168">
        <v>2.1252889269297524</v>
      </c>
      <c r="E21" s="52">
        <v>299208</v>
      </c>
      <c r="F21" s="8">
        <v>1.3443605117510233</v>
      </c>
      <c r="G21" s="52">
        <v>170379.92999999996</v>
      </c>
      <c r="H21" s="52">
        <v>776019</v>
      </c>
      <c r="I21" s="82">
        <v>692751</v>
      </c>
      <c r="J21" s="83">
        <v>942248</v>
      </c>
    </row>
    <row r="22" spans="1:10" x14ac:dyDescent="0.3">
      <c r="A22" s="3" t="s">
        <v>13</v>
      </c>
      <c r="B22" s="23">
        <v>2598585.9500000002</v>
      </c>
      <c r="C22" s="52">
        <v>1883841.5655746798</v>
      </c>
      <c r="D22" s="168">
        <v>0.37940790642194067</v>
      </c>
      <c r="E22" s="52">
        <v>2032177</v>
      </c>
      <c r="F22" s="8">
        <v>0.27872028371544411</v>
      </c>
      <c r="G22" s="52">
        <v>1801128.42</v>
      </c>
      <c r="H22" s="52">
        <v>2271296</v>
      </c>
      <c r="I22" s="82">
        <v>2221934</v>
      </c>
      <c r="J22" s="83">
        <v>2306177</v>
      </c>
    </row>
    <row r="23" spans="1:10" x14ac:dyDescent="0.3">
      <c r="A23" s="3" t="s">
        <v>14</v>
      </c>
      <c r="B23" s="23">
        <v>1054061.31</v>
      </c>
      <c r="C23" s="52">
        <v>711230.62802074978</v>
      </c>
      <c r="D23" s="168">
        <v>0.48202463233803305</v>
      </c>
      <c r="E23" s="52">
        <v>764955</v>
      </c>
      <c r="F23" s="8">
        <v>0.37793897680255717</v>
      </c>
      <c r="G23" s="52">
        <v>708208.00000000012</v>
      </c>
      <c r="H23" s="52">
        <v>644190</v>
      </c>
      <c r="I23" s="82">
        <v>709477</v>
      </c>
      <c r="J23" s="83">
        <v>658111</v>
      </c>
    </row>
    <row r="24" spans="1:10" x14ac:dyDescent="0.3">
      <c r="A24" s="3" t="s">
        <v>15</v>
      </c>
      <c r="B24" s="23">
        <v>636047.54999999981</v>
      </c>
      <c r="C24" s="52">
        <v>456558.18285070593</v>
      </c>
      <c r="D24" s="168">
        <v>0.39313580150634753</v>
      </c>
      <c r="E24" s="52">
        <v>460086</v>
      </c>
      <c r="F24" s="8">
        <v>0.38245360649965399</v>
      </c>
      <c r="G24" s="52">
        <v>412907.85</v>
      </c>
      <c r="H24" s="52">
        <v>495625</v>
      </c>
      <c r="I24" s="82">
        <v>455431</v>
      </c>
      <c r="J24" s="83">
        <v>440878</v>
      </c>
    </row>
    <row r="25" spans="1:10" x14ac:dyDescent="0.3">
      <c r="A25" s="3" t="s">
        <v>412</v>
      </c>
      <c r="B25" s="23">
        <v>516746.93999999994</v>
      </c>
      <c r="C25" s="52">
        <v>396975.12295987224</v>
      </c>
      <c r="D25" s="168">
        <v>0.30171114035333324</v>
      </c>
      <c r="E25" s="52">
        <v>375252</v>
      </c>
      <c r="F25" s="8">
        <v>0.37706645134469619</v>
      </c>
      <c r="G25" s="52">
        <v>261396.12000000002</v>
      </c>
      <c r="H25" s="52">
        <v>396556</v>
      </c>
      <c r="I25" s="84">
        <v>409949</v>
      </c>
      <c r="J25" s="85">
        <v>411316</v>
      </c>
    </row>
    <row r="26" spans="1:10" x14ac:dyDescent="0.3">
      <c r="A26" s="2" t="s">
        <v>16</v>
      </c>
      <c r="B26" s="78">
        <v>3649302.96</v>
      </c>
      <c r="C26" s="79">
        <v>3189771.59</v>
      </c>
      <c r="D26" s="172">
        <v>0.14406403625909792</v>
      </c>
      <c r="E26" s="79">
        <v>3474056</v>
      </c>
      <c r="F26" s="211">
        <v>5.0444483335904788E-2</v>
      </c>
      <c r="G26" s="79">
        <v>2992412.54</v>
      </c>
      <c r="H26" s="79">
        <v>2962383</v>
      </c>
      <c r="I26" s="64">
        <v>2745847</v>
      </c>
      <c r="J26" s="67">
        <v>2808481</v>
      </c>
    </row>
    <row r="27" spans="1:10" s="6" customFormat="1" x14ac:dyDescent="0.3">
      <c r="A27" s="3" t="s">
        <v>17</v>
      </c>
      <c r="B27" s="23">
        <v>979902.96</v>
      </c>
      <c r="C27" s="52">
        <v>725287.17999999993</v>
      </c>
      <c r="D27" s="168">
        <v>0.35105512274462103</v>
      </c>
      <c r="E27" s="52">
        <v>979292</v>
      </c>
      <c r="F27" s="8">
        <v>6.238792923867198E-4</v>
      </c>
      <c r="G27" s="52">
        <v>665410.86</v>
      </c>
      <c r="H27" s="52">
        <v>719779</v>
      </c>
      <c r="I27" s="82">
        <v>738058</v>
      </c>
      <c r="J27" s="83">
        <v>575093</v>
      </c>
    </row>
    <row r="28" spans="1:10" x14ac:dyDescent="0.3">
      <c r="A28" s="3" t="s">
        <v>18</v>
      </c>
      <c r="B28" s="23">
        <v>2669400</v>
      </c>
      <c r="C28" s="52">
        <v>2464484.4099999997</v>
      </c>
      <c r="D28" s="168">
        <v>8.314744827296372E-2</v>
      </c>
      <c r="E28" s="52">
        <v>2494764</v>
      </c>
      <c r="F28" s="8">
        <v>7.0001010115586126E-2</v>
      </c>
      <c r="G28" s="52">
        <v>2327001.6800000002</v>
      </c>
      <c r="H28" s="52">
        <v>2242604</v>
      </c>
      <c r="I28" s="84">
        <v>2007789</v>
      </c>
      <c r="J28" s="85">
        <v>2233388</v>
      </c>
    </row>
    <row r="29" spans="1:10" x14ac:dyDescent="0.3">
      <c r="A29" s="2" t="s">
        <v>19</v>
      </c>
      <c r="B29" s="78">
        <v>213728</v>
      </c>
      <c r="C29" s="79">
        <v>170031.44</v>
      </c>
      <c r="D29" s="172">
        <v>0.25699106000631411</v>
      </c>
      <c r="E29" s="79">
        <v>185784</v>
      </c>
      <c r="F29" s="211">
        <v>0.15041123024587688</v>
      </c>
      <c r="G29" s="79">
        <v>92999.370000000024</v>
      </c>
      <c r="H29" s="79">
        <v>159704</v>
      </c>
      <c r="I29" s="64">
        <v>97037</v>
      </c>
      <c r="J29" s="67">
        <v>292682</v>
      </c>
    </row>
    <row r="30" spans="1:10" x14ac:dyDescent="0.3">
      <c r="A30" s="3" t="s">
        <v>20</v>
      </c>
      <c r="B30" s="23">
        <v>14028</v>
      </c>
      <c r="C30" s="52">
        <v>8873.49</v>
      </c>
      <c r="D30" s="168">
        <v>0.5808886920478864</v>
      </c>
      <c r="E30" s="52">
        <v>12714</v>
      </c>
      <c r="F30" s="8">
        <v>0.10335063709296843</v>
      </c>
      <c r="G30" s="52">
        <v>5526.7400000000007</v>
      </c>
      <c r="H30" s="52">
        <v>8072</v>
      </c>
      <c r="I30" s="82">
        <v>14706</v>
      </c>
      <c r="J30" s="83">
        <v>8355</v>
      </c>
    </row>
    <row r="31" spans="1:10" x14ac:dyDescent="0.3">
      <c r="A31" s="11" t="s">
        <v>419</v>
      </c>
      <c r="B31" s="87">
        <v>199700</v>
      </c>
      <c r="C31" s="88">
        <v>161157.95000000001</v>
      </c>
      <c r="D31" s="173">
        <v>0.23915698853205813</v>
      </c>
      <c r="E31" s="88">
        <v>173070</v>
      </c>
      <c r="F31" s="212">
        <v>0.1538683769573006</v>
      </c>
      <c r="G31" s="88">
        <v>87472.630000000019</v>
      </c>
      <c r="H31" s="88">
        <v>151632</v>
      </c>
      <c r="I31" s="84">
        <v>82331</v>
      </c>
      <c r="J31" s="85">
        <v>284327</v>
      </c>
    </row>
    <row r="32" spans="1:10" s="1" customFormat="1" x14ac:dyDescent="0.3">
      <c r="A32" s="5" t="s">
        <v>94</v>
      </c>
      <c r="B32" s="63">
        <v>0</v>
      </c>
      <c r="C32" s="91">
        <v>0</v>
      </c>
      <c r="D32" s="167" t="s">
        <v>469</v>
      </c>
      <c r="E32" s="91">
        <v>0</v>
      </c>
      <c r="F32" s="65" t="s">
        <v>469</v>
      </c>
      <c r="G32" s="90">
        <v>0</v>
      </c>
      <c r="H32" s="64">
        <v>13037</v>
      </c>
      <c r="I32" s="64">
        <v>93</v>
      </c>
      <c r="J32" s="67">
        <v>225</v>
      </c>
    </row>
    <row r="33" spans="1:10" x14ac:dyDescent="0.3">
      <c r="A33" s="3" t="s">
        <v>94</v>
      </c>
      <c r="B33" s="23">
        <v>0</v>
      </c>
      <c r="C33" s="52">
        <v>0</v>
      </c>
      <c r="D33" s="168" t="s">
        <v>469</v>
      </c>
      <c r="E33" s="52">
        <v>0</v>
      </c>
      <c r="F33" s="8" t="s">
        <v>469</v>
      </c>
      <c r="G33" s="52">
        <v>0</v>
      </c>
      <c r="H33" s="88">
        <v>13037</v>
      </c>
      <c r="I33" s="88">
        <v>93</v>
      </c>
      <c r="J33" s="85">
        <v>225</v>
      </c>
    </row>
    <row r="34" spans="1:10" x14ac:dyDescent="0.3">
      <c r="A34" s="2" t="s">
        <v>23</v>
      </c>
      <c r="B34" s="78">
        <v>129674</v>
      </c>
      <c r="C34" s="79">
        <v>60309.64</v>
      </c>
      <c r="D34" s="172">
        <v>1.15013719199783</v>
      </c>
      <c r="E34" s="79">
        <v>101400</v>
      </c>
      <c r="F34" s="211">
        <v>0.27883629191321502</v>
      </c>
      <c r="G34" s="79">
        <v>39108.93</v>
      </c>
      <c r="H34" s="79">
        <v>91497</v>
      </c>
      <c r="I34" s="64">
        <v>86748</v>
      </c>
      <c r="J34" s="67">
        <v>69577</v>
      </c>
    </row>
    <row r="35" spans="1:10" x14ac:dyDescent="0.3">
      <c r="A35" s="3" t="s">
        <v>24</v>
      </c>
      <c r="B35" s="23">
        <v>6420</v>
      </c>
      <c r="C35" s="52">
        <v>1875</v>
      </c>
      <c r="D35" s="168">
        <v>2.4239999999999999</v>
      </c>
      <c r="E35" s="52">
        <v>4350</v>
      </c>
      <c r="F35" s="8">
        <v>0.4758620689655173</v>
      </c>
      <c r="G35" s="52">
        <v>440.19</v>
      </c>
      <c r="H35" s="52">
        <v>70</v>
      </c>
      <c r="I35" s="82">
        <v>137</v>
      </c>
      <c r="J35" s="83">
        <v>0</v>
      </c>
    </row>
    <row r="36" spans="1:10" x14ac:dyDescent="0.3">
      <c r="A36" s="3" t="s">
        <v>23</v>
      </c>
      <c r="B36" s="23">
        <v>123254</v>
      </c>
      <c r="C36" s="52">
        <v>58434.64</v>
      </c>
      <c r="D36" s="168">
        <v>1.1092625880813163</v>
      </c>
      <c r="E36" s="52">
        <v>97050</v>
      </c>
      <c r="F36" s="8">
        <v>0.2700051519835136</v>
      </c>
      <c r="G36" s="52">
        <v>38668.74</v>
      </c>
      <c r="H36" s="52">
        <v>91427</v>
      </c>
      <c r="I36" s="82">
        <v>86611</v>
      </c>
      <c r="J36" s="83">
        <v>69577</v>
      </c>
    </row>
    <row r="37" spans="1:10" s="1" customFormat="1" x14ac:dyDescent="0.3">
      <c r="A37" s="145" t="s">
        <v>96</v>
      </c>
      <c r="B37" s="78">
        <v>324357.67</v>
      </c>
      <c r="C37" s="94">
        <v>207106.02368421055</v>
      </c>
      <c r="D37" s="172">
        <v>0.56614310018607394</v>
      </c>
      <c r="E37" s="94">
        <v>0</v>
      </c>
      <c r="F37" s="103" t="s">
        <v>469</v>
      </c>
      <c r="G37" s="102">
        <v>0</v>
      </c>
      <c r="H37" s="102">
        <v>4536</v>
      </c>
      <c r="I37" s="102">
        <v>0</v>
      </c>
      <c r="J37" s="138">
        <v>0</v>
      </c>
    </row>
    <row r="38" spans="1:10" x14ac:dyDescent="0.3">
      <c r="A38" s="146" t="s">
        <v>96</v>
      </c>
      <c r="B38" s="111">
        <v>324357.67</v>
      </c>
      <c r="C38" s="147">
        <v>207106.02368421055</v>
      </c>
      <c r="D38" s="221">
        <v>0.56614310018607394</v>
      </c>
      <c r="E38" s="147">
        <v>0</v>
      </c>
      <c r="F38" s="222" t="s">
        <v>469</v>
      </c>
      <c r="G38" s="147">
        <v>0</v>
      </c>
      <c r="H38" s="147">
        <v>4536</v>
      </c>
      <c r="I38" s="147">
        <v>0</v>
      </c>
      <c r="J38" s="148">
        <v>0</v>
      </c>
    </row>
    <row r="39" spans="1:10" x14ac:dyDescent="0.3">
      <c r="A39" s="17" t="s">
        <v>2</v>
      </c>
      <c r="B39" s="68">
        <v>16565128.229999999</v>
      </c>
      <c r="C39" s="71">
        <v>13001721.522658</v>
      </c>
      <c r="D39" s="77">
        <v>0.27407191433319644</v>
      </c>
      <c r="E39" s="71">
        <v>13289417</v>
      </c>
      <c r="F39" s="19">
        <v>0.24649021322756282</v>
      </c>
      <c r="G39" s="26">
        <v>11563180.039999999</v>
      </c>
      <c r="H39" s="26">
        <v>13591383</v>
      </c>
      <c r="I39" s="26">
        <v>13164340</v>
      </c>
      <c r="J39" s="26">
        <v>13650302</v>
      </c>
    </row>
  </sheetData>
  <mergeCells count="3">
    <mergeCell ref="A3:A4"/>
    <mergeCell ref="A9:A10"/>
    <mergeCell ref="A17:A18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showGridLines="0" zoomScale="90" zoomScaleNormal="90" zoomScaleSheetLayoutView="80" workbookViewId="0"/>
  </sheetViews>
  <sheetFormatPr defaultRowHeight="14.4" x14ac:dyDescent="0.3"/>
  <cols>
    <col min="1" max="1" width="45.6640625" customWidth="1"/>
    <col min="2" max="3" width="15.6640625" style="21" customWidth="1"/>
    <col min="4" max="4" width="15.6640625" style="169" customWidth="1"/>
    <col min="5" max="5" width="15.6640625" style="21" customWidth="1"/>
    <col min="6" max="6" width="15.6640625" style="169" customWidth="1"/>
    <col min="7" max="7" width="15.6640625" style="21" customWidth="1"/>
    <col min="8" max="8" width="15.6640625" style="74" customWidth="1"/>
    <col min="9" max="10" width="15.6640625" style="21" customWidth="1"/>
  </cols>
  <sheetData>
    <row r="1" spans="1:10" s="28" customFormat="1" ht="18" x14ac:dyDescent="0.35">
      <c r="A1" s="27" t="s">
        <v>422</v>
      </c>
      <c r="B1" s="44"/>
      <c r="C1" s="44"/>
      <c r="D1" s="210"/>
      <c r="F1" s="210"/>
      <c r="G1" s="44"/>
      <c r="H1" s="59"/>
      <c r="I1" s="44"/>
      <c r="J1" s="44"/>
    </row>
    <row r="3" spans="1:10" x14ac:dyDescent="0.3">
      <c r="A3" s="266" t="s">
        <v>87</v>
      </c>
      <c r="B3" s="60"/>
      <c r="C3" s="60"/>
      <c r="D3" s="170"/>
      <c r="E3" s="60"/>
      <c r="F3" s="170"/>
      <c r="G3" s="60"/>
      <c r="H3" s="61"/>
      <c r="I3" s="60"/>
      <c r="J3" s="60"/>
    </row>
    <row r="4" spans="1:10" ht="43.2" x14ac:dyDescent="0.3">
      <c r="A4" s="267"/>
      <c r="B4" s="22" t="s">
        <v>398</v>
      </c>
      <c r="C4" s="22" t="s">
        <v>407</v>
      </c>
      <c r="D4" s="171" t="s">
        <v>409</v>
      </c>
      <c r="E4" s="22" t="s">
        <v>95</v>
      </c>
      <c r="F4" s="171" t="s">
        <v>397</v>
      </c>
      <c r="G4" s="47" t="s">
        <v>414</v>
      </c>
      <c r="H4" s="47" t="s">
        <v>88</v>
      </c>
      <c r="I4" s="50" t="s">
        <v>89</v>
      </c>
      <c r="J4" s="51" t="s">
        <v>90</v>
      </c>
    </row>
    <row r="5" spans="1:10" s="6" customFormat="1" x14ac:dyDescent="0.3">
      <c r="A5" s="4" t="s">
        <v>183</v>
      </c>
      <c r="B5" s="23">
        <v>16565128.230000004</v>
      </c>
      <c r="C5" s="52">
        <v>13001721.522657996</v>
      </c>
      <c r="D5" s="168">
        <v>0.27407191433319711</v>
      </c>
      <c r="E5" s="52">
        <v>13289417</v>
      </c>
      <c r="F5" s="62">
        <v>0.24649021322756326</v>
      </c>
      <c r="G5" s="25">
        <v>11563180.040000007</v>
      </c>
      <c r="H5" s="25">
        <v>13591383</v>
      </c>
      <c r="I5" s="52">
        <v>13164340</v>
      </c>
      <c r="J5" s="57">
        <v>13650302</v>
      </c>
    </row>
    <row r="6" spans="1:10" s="1" customFormat="1" x14ac:dyDescent="0.3">
      <c r="A6" s="5" t="s">
        <v>421</v>
      </c>
      <c r="B6" s="63">
        <v>23338187.149999984</v>
      </c>
      <c r="C6" s="90">
        <v>18663505.087921027</v>
      </c>
      <c r="D6" s="167">
        <v>0.25047181866735202</v>
      </c>
      <c r="E6" s="90">
        <v>21357543</v>
      </c>
      <c r="F6" s="65">
        <v>9.2737453460820962E-2</v>
      </c>
      <c r="G6" s="91">
        <v>16654152.84</v>
      </c>
      <c r="H6" s="91">
        <v>19929289</v>
      </c>
      <c r="I6" s="90">
        <v>19856609</v>
      </c>
      <c r="J6" s="92">
        <v>19042466</v>
      </c>
    </row>
    <row r="7" spans="1:10" x14ac:dyDescent="0.3">
      <c r="A7" s="16" t="s">
        <v>2</v>
      </c>
      <c r="B7" s="68">
        <v>39903315.379999988</v>
      </c>
      <c r="C7" s="69">
        <v>31665226.610579021</v>
      </c>
      <c r="D7" s="77">
        <v>0.26016200265147349</v>
      </c>
      <c r="E7" s="69">
        <v>34646960</v>
      </c>
      <c r="F7" s="70">
        <v>0.15171187832929611</v>
      </c>
      <c r="G7" s="69">
        <v>28217332.880000006</v>
      </c>
      <c r="H7" s="69">
        <v>33520672</v>
      </c>
      <c r="I7" s="69">
        <v>33020949</v>
      </c>
      <c r="J7" s="71">
        <v>32692768</v>
      </c>
    </row>
    <row r="8" spans="1:10" x14ac:dyDescent="0.3">
      <c r="A8" s="6"/>
      <c r="B8" s="72"/>
      <c r="C8" s="72"/>
      <c r="E8" s="72"/>
    </row>
    <row r="9" spans="1:10" x14ac:dyDescent="0.3">
      <c r="A9" s="266" t="s">
        <v>3</v>
      </c>
      <c r="B9" s="45"/>
      <c r="C9" s="45"/>
      <c r="D9" s="170"/>
      <c r="E9" s="45"/>
      <c r="F9" s="170"/>
      <c r="G9" s="45"/>
      <c r="H9" s="75"/>
      <c r="I9" s="45"/>
      <c r="J9" s="45"/>
    </row>
    <row r="10" spans="1:10" ht="43.2" x14ac:dyDescent="0.3">
      <c r="A10" s="267"/>
      <c r="B10" s="22" t="s">
        <v>398</v>
      </c>
      <c r="C10" s="22" t="s">
        <v>407</v>
      </c>
      <c r="D10" s="171" t="s">
        <v>409</v>
      </c>
      <c r="E10" s="22" t="s">
        <v>95</v>
      </c>
      <c r="F10" s="171" t="s">
        <v>397</v>
      </c>
      <c r="G10" s="47" t="s">
        <v>414</v>
      </c>
      <c r="H10" s="47" t="s">
        <v>88</v>
      </c>
      <c r="I10" s="50" t="s">
        <v>89</v>
      </c>
      <c r="J10" s="51" t="s">
        <v>90</v>
      </c>
    </row>
    <row r="11" spans="1:10" x14ac:dyDescent="0.3">
      <c r="A11" s="3" t="s">
        <v>423</v>
      </c>
      <c r="B11" s="23">
        <v>1048005.22</v>
      </c>
      <c r="C11" s="52">
        <v>1078025.9994952623</v>
      </c>
      <c r="D11" s="168">
        <v>-2.784791786962304E-2</v>
      </c>
      <c r="E11" s="52">
        <v>1223767</v>
      </c>
      <c r="F11" s="8">
        <v>-0.14362356559704581</v>
      </c>
      <c r="G11" s="52">
        <v>1216463.44</v>
      </c>
      <c r="H11" s="52">
        <v>1692736</v>
      </c>
      <c r="I11" s="52">
        <v>1491392</v>
      </c>
      <c r="J11" s="57">
        <v>1191398</v>
      </c>
    </row>
    <row r="12" spans="1:10" x14ac:dyDescent="0.3">
      <c r="A12" s="3" t="s">
        <v>184</v>
      </c>
      <c r="B12" s="23">
        <v>238583.87</v>
      </c>
      <c r="C12" s="52">
        <v>193881.17631354157</v>
      </c>
      <c r="D12" s="168">
        <v>0.23056747713437598</v>
      </c>
      <c r="E12" s="52">
        <v>197596</v>
      </c>
      <c r="F12" s="8">
        <v>0.2074326909451607</v>
      </c>
      <c r="G12" s="52">
        <v>187044.9</v>
      </c>
      <c r="H12" s="52">
        <v>176170</v>
      </c>
      <c r="I12" s="52">
        <v>61717</v>
      </c>
      <c r="J12" s="83">
        <v>66353</v>
      </c>
    </row>
    <row r="13" spans="1:10" x14ac:dyDescent="0.3">
      <c r="A13" s="3" t="s">
        <v>185</v>
      </c>
      <c r="B13" s="23">
        <v>389200</v>
      </c>
      <c r="C13" s="52">
        <v>294231.3</v>
      </c>
      <c r="D13" s="168">
        <v>0.32276885565879643</v>
      </c>
      <c r="E13" s="52">
        <v>360000</v>
      </c>
      <c r="F13" s="8">
        <v>8.1111111111111134E-2</v>
      </c>
      <c r="G13" s="52">
        <v>347428.93999999994</v>
      </c>
      <c r="H13" s="52">
        <v>433211</v>
      </c>
      <c r="I13" s="52">
        <v>0</v>
      </c>
      <c r="J13" s="83">
        <v>0</v>
      </c>
    </row>
    <row r="14" spans="1:10" x14ac:dyDescent="0.3">
      <c r="A14" s="3" t="s">
        <v>186</v>
      </c>
      <c r="B14" s="23">
        <v>1463519.69</v>
      </c>
      <c r="C14" s="52">
        <v>1277351.3977252794</v>
      </c>
      <c r="D14" s="168">
        <v>0.14574555804005929</v>
      </c>
      <c r="E14" s="52">
        <v>1365066</v>
      </c>
      <c r="F14" s="8">
        <v>7.2123758118655124E-2</v>
      </c>
      <c r="G14" s="52">
        <v>1273712.48</v>
      </c>
      <c r="H14" s="52">
        <v>1599423</v>
      </c>
      <c r="I14" s="52">
        <v>1217983</v>
      </c>
      <c r="J14" s="83">
        <v>1090164</v>
      </c>
    </row>
    <row r="15" spans="1:10" x14ac:dyDescent="0.3">
      <c r="A15" s="3" t="s">
        <v>187</v>
      </c>
      <c r="B15" s="23">
        <v>698924.54999999993</v>
      </c>
      <c r="C15" s="52">
        <v>453487.45947353198</v>
      </c>
      <c r="D15" s="168">
        <v>0.54122134008160594</v>
      </c>
      <c r="E15" s="52">
        <v>614400</v>
      </c>
      <c r="F15" s="8">
        <v>0.13757250976562485</v>
      </c>
      <c r="G15" s="52">
        <v>376500.12000000005</v>
      </c>
      <c r="H15" s="52">
        <v>647563</v>
      </c>
      <c r="I15" s="52">
        <v>625013</v>
      </c>
      <c r="J15" s="83">
        <v>590329</v>
      </c>
    </row>
    <row r="16" spans="1:10" x14ac:dyDescent="0.3">
      <c r="A16" s="3" t="s">
        <v>188</v>
      </c>
      <c r="B16" s="23">
        <v>8529480</v>
      </c>
      <c r="C16" s="52">
        <v>6763845.3200000012</v>
      </c>
      <c r="D16" s="168">
        <v>0.26104007357755465</v>
      </c>
      <c r="E16" s="52">
        <v>8180544</v>
      </c>
      <c r="F16" s="8">
        <v>4.2654376041495468E-2</v>
      </c>
      <c r="G16" s="52">
        <v>5831496.9699999988</v>
      </c>
      <c r="H16" s="52">
        <v>6431295</v>
      </c>
      <c r="I16" s="52">
        <v>10449932</v>
      </c>
      <c r="J16" s="83">
        <v>10101452</v>
      </c>
    </row>
    <row r="17" spans="1:10" x14ac:dyDescent="0.3">
      <c r="A17" s="3" t="s">
        <v>190</v>
      </c>
      <c r="B17" s="23">
        <v>64644</v>
      </c>
      <c r="C17" s="52">
        <v>336788.77234710619</v>
      </c>
      <c r="D17" s="168">
        <v>-0.8080577343790557</v>
      </c>
      <c r="E17" s="52">
        <v>274333</v>
      </c>
      <c r="F17" s="8">
        <v>-0.76435937346217919</v>
      </c>
      <c r="G17" s="52">
        <v>314810.76000000013</v>
      </c>
      <c r="H17" s="52">
        <v>400369</v>
      </c>
      <c r="I17" s="52">
        <v>0</v>
      </c>
      <c r="J17" s="83">
        <v>0</v>
      </c>
    </row>
    <row r="18" spans="1:10" x14ac:dyDescent="0.3">
      <c r="A18" s="3" t="s">
        <v>191</v>
      </c>
      <c r="B18" s="23">
        <v>662284.58000000007</v>
      </c>
      <c r="C18" s="52">
        <v>5220.5199999999995</v>
      </c>
      <c r="D18" s="168">
        <v>125.86180303877777</v>
      </c>
      <c r="E18" s="52">
        <v>0</v>
      </c>
      <c r="F18" s="8" t="s">
        <v>469</v>
      </c>
      <c r="G18" s="52">
        <v>9676.49</v>
      </c>
      <c r="H18" s="52">
        <v>138515</v>
      </c>
      <c r="I18" s="52">
        <v>201111</v>
      </c>
      <c r="J18" s="83">
        <v>224413</v>
      </c>
    </row>
    <row r="19" spans="1:10" x14ac:dyDescent="0.3">
      <c r="A19" s="3" t="s">
        <v>192</v>
      </c>
      <c r="B19" s="23">
        <v>62844</v>
      </c>
      <c r="C19" s="52">
        <v>35234</v>
      </c>
      <c r="D19" s="168">
        <v>0.78361809615712086</v>
      </c>
      <c r="E19" s="52">
        <v>58740</v>
      </c>
      <c r="F19" s="8">
        <v>6.9867211440245214E-2</v>
      </c>
      <c r="G19" s="52">
        <v>12680.71</v>
      </c>
      <c r="H19" s="52">
        <v>2143</v>
      </c>
      <c r="I19" s="52">
        <v>0</v>
      </c>
      <c r="J19" s="83">
        <v>0</v>
      </c>
    </row>
    <row r="20" spans="1:10" x14ac:dyDescent="0.3">
      <c r="A20" s="3" t="s">
        <v>193</v>
      </c>
      <c r="B20" s="23">
        <v>1934781.08</v>
      </c>
      <c r="C20" s="52">
        <v>1569216.1673330129</v>
      </c>
      <c r="D20" s="168">
        <v>0.23296020030706743</v>
      </c>
      <c r="E20" s="52">
        <v>1667477</v>
      </c>
      <c r="F20" s="8">
        <v>0.1603045079482357</v>
      </c>
      <c r="G20" s="52">
        <v>1372000.01</v>
      </c>
      <c r="H20" s="52">
        <v>1562259</v>
      </c>
      <c r="I20" s="52">
        <v>1513927</v>
      </c>
      <c r="J20" s="83">
        <v>1625603</v>
      </c>
    </row>
    <row r="21" spans="1:10" x14ac:dyDescent="0.3">
      <c r="A21" s="3" t="s">
        <v>194</v>
      </c>
      <c r="B21" s="23">
        <v>619359.92999999993</v>
      </c>
      <c r="C21" s="52">
        <v>504150.32145745348</v>
      </c>
      <c r="D21" s="168">
        <v>0.22852233478595396</v>
      </c>
      <c r="E21" s="52">
        <v>505462</v>
      </c>
      <c r="F21" s="8">
        <v>0.22533430801919807</v>
      </c>
      <c r="G21" s="52">
        <v>405128.68</v>
      </c>
      <c r="H21" s="52">
        <v>538850</v>
      </c>
      <c r="I21" s="52">
        <v>0</v>
      </c>
      <c r="J21" s="83">
        <v>0</v>
      </c>
    </row>
    <row r="22" spans="1:10" x14ac:dyDescent="0.3">
      <c r="A22" s="3" t="s">
        <v>195</v>
      </c>
      <c r="B22" s="23">
        <v>1135850.04</v>
      </c>
      <c r="C22" s="52">
        <v>746346.58386229689</v>
      </c>
      <c r="D22" s="168">
        <v>0.52188013526108357</v>
      </c>
      <c r="E22" s="52">
        <v>818538</v>
      </c>
      <c r="F22" s="8">
        <v>0.38765706662366317</v>
      </c>
      <c r="G22" s="52">
        <v>601143.20999999985</v>
      </c>
      <c r="H22" s="52">
        <v>933961</v>
      </c>
      <c r="I22" s="52">
        <v>503443</v>
      </c>
      <c r="J22" s="83">
        <v>523184</v>
      </c>
    </row>
    <row r="23" spans="1:10" x14ac:dyDescent="0.3">
      <c r="A23" s="3" t="s">
        <v>196</v>
      </c>
      <c r="B23" s="23">
        <v>4025446.5</v>
      </c>
      <c r="C23" s="52">
        <v>3291737.4333753511</v>
      </c>
      <c r="D23" s="168">
        <v>0.22289416500401216</v>
      </c>
      <c r="E23" s="52">
        <v>3802116</v>
      </c>
      <c r="F23" s="8">
        <v>5.8738476153804786E-2</v>
      </c>
      <c r="G23" s="52">
        <v>2950340.21</v>
      </c>
      <c r="H23" s="52">
        <v>3194617</v>
      </c>
      <c r="I23" s="52">
        <v>2260676</v>
      </c>
      <c r="J23" s="83">
        <v>2167985</v>
      </c>
    </row>
    <row r="24" spans="1:10" x14ac:dyDescent="0.3">
      <c r="A24" s="3" t="s">
        <v>197</v>
      </c>
      <c r="B24" s="23">
        <v>2465263.6900000004</v>
      </c>
      <c r="C24" s="52">
        <v>2113988.6365381926</v>
      </c>
      <c r="D24" s="168">
        <v>0.16616695444354224</v>
      </c>
      <c r="E24" s="52">
        <v>2289504</v>
      </c>
      <c r="F24" s="8">
        <v>7.6767583721190524E-2</v>
      </c>
      <c r="G24" s="52">
        <v>1755725.9200000002</v>
      </c>
      <c r="H24" s="52">
        <v>2178177</v>
      </c>
      <c r="I24" s="52">
        <v>1531415</v>
      </c>
      <c r="J24" s="83">
        <v>1461585</v>
      </c>
    </row>
    <row r="25" spans="1:10" x14ac:dyDescent="0.3">
      <c r="A25" s="16" t="s">
        <v>2</v>
      </c>
      <c r="B25" s="68">
        <v>23338187.150000002</v>
      </c>
      <c r="C25" s="76">
        <v>18663505.087921031</v>
      </c>
      <c r="D25" s="77">
        <v>0.25047181866735269</v>
      </c>
      <c r="E25" s="76">
        <v>21357543</v>
      </c>
      <c r="F25" s="77">
        <v>9.273745346082185E-2</v>
      </c>
      <c r="G25" s="76">
        <v>16654152.839999998</v>
      </c>
      <c r="H25" s="76">
        <v>19929289</v>
      </c>
      <c r="I25" s="76">
        <v>19856609</v>
      </c>
      <c r="J25" s="71">
        <v>19042466</v>
      </c>
    </row>
    <row r="26" spans="1:10" x14ac:dyDescent="0.3">
      <c r="A26" s="6"/>
      <c r="B26" s="72"/>
      <c r="C26" s="72"/>
      <c r="E26" s="72"/>
    </row>
    <row r="27" spans="1:10" x14ac:dyDescent="0.3">
      <c r="A27" s="266" t="s">
        <v>9</v>
      </c>
      <c r="B27" s="45"/>
      <c r="C27" s="45"/>
      <c r="D27" s="170"/>
      <c r="E27" s="45"/>
      <c r="F27" s="170"/>
      <c r="G27" s="45"/>
      <c r="H27" s="75"/>
      <c r="I27" s="45"/>
      <c r="J27" s="45"/>
    </row>
    <row r="28" spans="1:10" ht="43.2" x14ac:dyDescent="0.3">
      <c r="A28" s="267"/>
      <c r="B28" s="22" t="s">
        <v>398</v>
      </c>
      <c r="C28" s="22" t="s">
        <v>407</v>
      </c>
      <c r="D28" s="171" t="s">
        <v>409</v>
      </c>
      <c r="E28" s="22" t="s">
        <v>95</v>
      </c>
      <c r="F28" s="171" t="s">
        <v>397</v>
      </c>
      <c r="G28" s="47" t="s">
        <v>414</v>
      </c>
      <c r="H28" s="47" t="s">
        <v>88</v>
      </c>
      <c r="I28" s="50" t="s">
        <v>89</v>
      </c>
      <c r="J28" s="51" t="s">
        <v>90</v>
      </c>
    </row>
    <row r="29" spans="1:10" x14ac:dyDescent="0.3">
      <c r="A29" s="2" t="s">
        <v>10</v>
      </c>
      <c r="B29" s="78">
        <v>12014498.91</v>
      </c>
      <c r="C29" s="79">
        <v>10033593.237921029</v>
      </c>
      <c r="D29" s="172">
        <v>0.19742734483119384</v>
      </c>
      <c r="E29" s="79">
        <v>10967715</v>
      </c>
      <c r="F29" s="211">
        <v>9.5442296777405344E-2</v>
      </c>
      <c r="G29" s="79">
        <v>9058522.8899999987</v>
      </c>
      <c r="H29" s="79">
        <v>11273928</v>
      </c>
      <c r="I29" s="64">
        <v>13446428</v>
      </c>
      <c r="J29" s="67">
        <v>13059349</v>
      </c>
    </row>
    <row r="30" spans="1:10" x14ac:dyDescent="0.3">
      <c r="A30" s="3" t="s">
        <v>11</v>
      </c>
      <c r="B30" s="23">
        <v>6629828.6400000006</v>
      </c>
      <c r="C30" s="52">
        <v>5793499.0465415744</v>
      </c>
      <c r="D30" s="168">
        <v>0.14435656012710885</v>
      </c>
      <c r="E30" s="52">
        <v>6269940</v>
      </c>
      <c r="F30" s="8">
        <v>5.7399056450301078E-2</v>
      </c>
      <c r="G30" s="52">
        <v>5458474.0499999989</v>
      </c>
      <c r="H30" s="52">
        <v>6263694</v>
      </c>
      <c r="I30" s="82">
        <v>7184836</v>
      </c>
      <c r="J30" s="83">
        <v>7068206</v>
      </c>
    </row>
    <row r="31" spans="1:10" x14ac:dyDescent="0.3">
      <c r="A31" s="3" t="s">
        <v>12</v>
      </c>
      <c r="B31" s="23">
        <v>415683.62999999995</v>
      </c>
      <c r="C31" s="52">
        <v>228360.81057820137</v>
      </c>
      <c r="D31" s="168">
        <v>0.82029319718871174</v>
      </c>
      <c r="E31" s="52">
        <v>344199</v>
      </c>
      <c r="F31" s="8">
        <v>0.2076840141894658</v>
      </c>
      <c r="G31" s="52">
        <v>39301.06</v>
      </c>
      <c r="H31" s="52">
        <v>720814</v>
      </c>
      <c r="I31" s="82">
        <v>1155934</v>
      </c>
      <c r="J31" s="83">
        <v>1081509</v>
      </c>
    </row>
    <row r="32" spans="1:10" x14ac:dyDescent="0.3">
      <c r="A32" s="3" t="s">
        <v>13</v>
      </c>
      <c r="B32" s="23">
        <v>2495520.42</v>
      </c>
      <c r="C32" s="52">
        <v>2119263.7451750841</v>
      </c>
      <c r="D32" s="168">
        <v>0.17754122188969501</v>
      </c>
      <c r="E32" s="52">
        <v>2355117</v>
      </c>
      <c r="F32" s="8">
        <v>5.9616324794054876E-2</v>
      </c>
      <c r="G32" s="52">
        <v>1946047.6499999997</v>
      </c>
      <c r="H32" s="52">
        <v>2433403</v>
      </c>
      <c r="I32" s="82">
        <v>2923194</v>
      </c>
      <c r="J32" s="83">
        <v>2878276</v>
      </c>
    </row>
    <row r="33" spans="1:10" x14ac:dyDescent="0.3">
      <c r="A33" s="3" t="s">
        <v>14</v>
      </c>
      <c r="B33" s="23">
        <v>1083858.9000000001</v>
      </c>
      <c r="C33" s="52">
        <v>823683.04317788419</v>
      </c>
      <c r="D33" s="168">
        <v>0.31586890003018775</v>
      </c>
      <c r="E33" s="52">
        <v>898806</v>
      </c>
      <c r="F33" s="8">
        <v>0.20588747738666657</v>
      </c>
      <c r="G33" s="52">
        <v>832766.65</v>
      </c>
      <c r="H33" s="52">
        <v>784754</v>
      </c>
      <c r="I33" s="82">
        <v>973803</v>
      </c>
      <c r="J33" s="83">
        <v>865357</v>
      </c>
    </row>
    <row r="34" spans="1:10" x14ac:dyDescent="0.3">
      <c r="A34" s="3" t="s">
        <v>15</v>
      </c>
      <c r="B34" s="23">
        <v>686448.96</v>
      </c>
      <c r="C34" s="52">
        <v>535878.54303607822</v>
      </c>
      <c r="D34" s="168">
        <v>0.2809786264455536</v>
      </c>
      <c r="E34" s="52">
        <v>614157</v>
      </c>
      <c r="F34" s="8">
        <v>0.11770925024057366</v>
      </c>
      <c r="G34" s="52">
        <v>461008.18000000011</v>
      </c>
      <c r="H34" s="52">
        <v>594739</v>
      </c>
      <c r="I34" s="82">
        <v>626606</v>
      </c>
      <c r="J34" s="83">
        <v>624969</v>
      </c>
    </row>
    <row r="35" spans="1:10" x14ac:dyDescent="0.3">
      <c r="A35" s="3" t="s">
        <v>412</v>
      </c>
      <c r="B35" s="23">
        <v>703158.36</v>
      </c>
      <c r="C35" s="52">
        <v>532908.04941220628</v>
      </c>
      <c r="D35" s="168">
        <v>0.31947408333497407</v>
      </c>
      <c r="E35" s="52">
        <v>485496</v>
      </c>
      <c r="F35" s="8">
        <v>0.44832987295466897</v>
      </c>
      <c r="G35" s="52">
        <v>320925.30000000005</v>
      </c>
      <c r="H35" s="52">
        <v>476524</v>
      </c>
      <c r="I35" s="84">
        <v>582055</v>
      </c>
      <c r="J35" s="85">
        <v>541032</v>
      </c>
    </row>
    <row r="36" spans="1:10" x14ac:dyDescent="0.3">
      <c r="A36" s="2" t="s">
        <v>16</v>
      </c>
      <c r="B36" s="78">
        <v>9611244.2400000002</v>
      </c>
      <c r="C36" s="79">
        <v>7489732.9400000004</v>
      </c>
      <c r="D36" s="172">
        <v>0.28325593408942029</v>
      </c>
      <c r="E36" s="79">
        <v>8971788</v>
      </c>
      <c r="F36" s="211">
        <v>7.1274113922442206E-2</v>
      </c>
      <c r="G36" s="79">
        <v>6757000.9199999999</v>
      </c>
      <c r="H36" s="79">
        <v>7432448</v>
      </c>
      <c r="I36" s="64">
        <v>4770458</v>
      </c>
      <c r="J36" s="67">
        <v>4326767</v>
      </c>
    </row>
    <row r="37" spans="1:10" s="6" customFormat="1" x14ac:dyDescent="0.3">
      <c r="A37" s="3" t="s">
        <v>17</v>
      </c>
      <c r="B37" s="23">
        <v>1289772</v>
      </c>
      <c r="C37" s="52">
        <v>720543.87000000011</v>
      </c>
      <c r="D37" s="168">
        <v>0.78999788035112939</v>
      </c>
      <c r="E37" s="52">
        <v>1102944</v>
      </c>
      <c r="F37" s="8">
        <v>0.16939028636086695</v>
      </c>
      <c r="G37" s="52">
        <v>744773.99999999977</v>
      </c>
      <c r="H37" s="52">
        <v>1260661</v>
      </c>
      <c r="I37" s="82">
        <v>1123808</v>
      </c>
      <c r="J37" s="83">
        <v>977094</v>
      </c>
    </row>
    <row r="38" spans="1:10" x14ac:dyDescent="0.3">
      <c r="A38" s="3" t="s">
        <v>18</v>
      </c>
      <c r="B38" s="23">
        <v>8321472.2400000002</v>
      </c>
      <c r="C38" s="52">
        <v>6769189.0700000003</v>
      </c>
      <c r="D38" s="168">
        <v>0.22931597181699037</v>
      </c>
      <c r="E38" s="52">
        <v>7868844</v>
      </c>
      <c r="F38" s="8">
        <v>5.7521567335684809E-2</v>
      </c>
      <c r="G38" s="52">
        <v>6012226.9199999999</v>
      </c>
      <c r="H38" s="52">
        <v>6171787</v>
      </c>
      <c r="I38" s="84">
        <v>3646650</v>
      </c>
      <c r="J38" s="85">
        <v>3349673</v>
      </c>
    </row>
    <row r="39" spans="1:10" x14ac:dyDescent="0.3">
      <c r="A39" s="2" t="s">
        <v>19</v>
      </c>
      <c r="B39" s="78">
        <v>1624344</v>
      </c>
      <c r="C39" s="79">
        <v>1089033.5499999998</v>
      </c>
      <c r="D39" s="172">
        <v>0.49154633482136556</v>
      </c>
      <c r="E39" s="79">
        <v>1344420</v>
      </c>
      <c r="F39" s="211">
        <v>0.20821171955192574</v>
      </c>
      <c r="G39" s="79">
        <v>800099.57</v>
      </c>
      <c r="H39" s="79">
        <v>1152529</v>
      </c>
      <c r="I39" s="64">
        <v>1568084</v>
      </c>
      <c r="J39" s="67">
        <v>1582284</v>
      </c>
    </row>
    <row r="40" spans="1:10" x14ac:dyDescent="0.3">
      <c r="A40" s="3" t="s">
        <v>20</v>
      </c>
      <c r="B40" s="23">
        <v>61884</v>
      </c>
      <c r="C40" s="52">
        <v>36200</v>
      </c>
      <c r="D40" s="168">
        <v>0.70950276243093913</v>
      </c>
      <c r="E40" s="52">
        <v>45960</v>
      </c>
      <c r="F40" s="8">
        <v>0.34647519582245434</v>
      </c>
      <c r="G40" s="52">
        <v>25465.339999999997</v>
      </c>
      <c r="H40" s="52">
        <v>53595</v>
      </c>
      <c r="I40" s="82">
        <v>58885</v>
      </c>
      <c r="J40" s="83">
        <v>60484</v>
      </c>
    </row>
    <row r="41" spans="1:10" x14ac:dyDescent="0.3">
      <c r="A41" s="11" t="s">
        <v>419</v>
      </c>
      <c r="B41" s="87">
        <v>1562460</v>
      </c>
      <c r="C41" s="88">
        <v>1052833.5499999998</v>
      </c>
      <c r="D41" s="173">
        <v>0.48405225118443496</v>
      </c>
      <c r="E41" s="88">
        <v>1298460</v>
      </c>
      <c r="F41" s="212">
        <v>0.20331777644286309</v>
      </c>
      <c r="G41" s="88">
        <v>774634.23</v>
      </c>
      <c r="H41" s="88">
        <v>1098934</v>
      </c>
      <c r="I41" s="84">
        <v>1509199</v>
      </c>
      <c r="J41" s="85">
        <v>1521800</v>
      </c>
    </row>
    <row r="42" spans="1:10" s="1" customFormat="1" x14ac:dyDescent="0.3">
      <c r="A42" s="5" t="s">
        <v>94</v>
      </c>
      <c r="B42" s="63">
        <v>0</v>
      </c>
      <c r="C42" s="91">
        <v>525</v>
      </c>
      <c r="D42" s="167">
        <v>-1</v>
      </c>
      <c r="E42" s="91">
        <v>0</v>
      </c>
      <c r="F42" s="65" t="s">
        <v>469</v>
      </c>
      <c r="G42" s="90">
        <v>199.75</v>
      </c>
      <c r="H42" s="90">
        <v>3462</v>
      </c>
      <c r="I42" s="64">
        <v>3131</v>
      </c>
      <c r="J42" s="67">
        <v>16</v>
      </c>
    </row>
    <row r="43" spans="1:10" x14ac:dyDescent="0.3">
      <c r="A43" s="3" t="s">
        <v>94</v>
      </c>
      <c r="B43" s="23">
        <v>0</v>
      </c>
      <c r="C43" s="52">
        <v>525</v>
      </c>
      <c r="D43" s="168">
        <v>-1</v>
      </c>
      <c r="E43" s="52">
        <v>0</v>
      </c>
      <c r="F43" s="8" t="s">
        <v>469</v>
      </c>
      <c r="G43" s="52">
        <v>199.75</v>
      </c>
      <c r="H43" s="52">
        <v>3462</v>
      </c>
      <c r="I43" s="88">
        <v>3131</v>
      </c>
      <c r="J43" s="85">
        <v>16</v>
      </c>
    </row>
    <row r="44" spans="1:10" x14ac:dyDescent="0.3">
      <c r="A44" s="2" t="s">
        <v>22</v>
      </c>
      <c r="B44" s="78">
        <v>48000</v>
      </c>
      <c r="C44" s="79">
        <v>25075.93</v>
      </c>
      <c r="D44" s="172">
        <v>0.91418623357139683</v>
      </c>
      <c r="E44" s="79">
        <v>36000</v>
      </c>
      <c r="F44" s="211">
        <v>0.33333333333333326</v>
      </c>
      <c r="G44" s="79">
        <v>14319.38</v>
      </c>
      <c r="H44" s="79">
        <v>8651</v>
      </c>
      <c r="I44" s="64">
        <v>42152</v>
      </c>
      <c r="J44" s="67">
        <v>45472</v>
      </c>
    </row>
    <row r="45" spans="1:10" x14ac:dyDescent="0.3">
      <c r="A45" s="3" t="s">
        <v>416</v>
      </c>
      <c r="B45" s="23">
        <v>48000</v>
      </c>
      <c r="C45" s="52">
        <v>24990.49</v>
      </c>
      <c r="D45" s="168">
        <v>0.92073064593771448</v>
      </c>
      <c r="E45" s="52">
        <v>36000</v>
      </c>
      <c r="F45" s="8">
        <v>0.33333333333333326</v>
      </c>
      <c r="G45" s="52">
        <v>14319.38</v>
      </c>
      <c r="H45" s="52">
        <v>8651</v>
      </c>
      <c r="I45" s="82">
        <v>42152</v>
      </c>
      <c r="J45" s="83">
        <v>45472</v>
      </c>
    </row>
    <row r="46" spans="1:10" x14ac:dyDescent="0.3">
      <c r="A46" s="3" t="s">
        <v>417</v>
      </c>
      <c r="B46" s="23">
        <v>0</v>
      </c>
      <c r="C46" s="52">
        <v>85.44</v>
      </c>
      <c r="D46" s="168">
        <v>-1</v>
      </c>
      <c r="E46" s="52">
        <v>0</v>
      </c>
      <c r="F46" s="8" t="s">
        <v>469</v>
      </c>
      <c r="G46" s="52">
        <v>0</v>
      </c>
      <c r="H46" s="52">
        <v>0</v>
      </c>
      <c r="I46" s="84">
        <v>0</v>
      </c>
      <c r="J46" s="85">
        <v>0</v>
      </c>
    </row>
    <row r="47" spans="1:10" x14ac:dyDescent="0.3">
      <c r="A47" s="2" t="s">
        <v>23</v>
      </c>
      <c r="B47" s="78">
        <v>20400</v>
      </c>
      <c r="C47" s="79">
        <v>8546.5800000000017</v>
      </c>
      <c r="D47" s="172">
        <v>1.3869196801527623</v>
      </c>
      <c r="E47" s="79">
        <v>18420</v>
      </c>
      <c r="F47" s="211">
        <v>0.10749185667752448</v>
      </c>
      <c r="G47" s="79">
        <v>10069.969999999999</v>
      </c>
      <c r="H47" s="79">
        <v>41216</v>
      </c>
      <c r="I47" s="64">
        <v>8503</v>
      </c>
      <c r="J47" s="67">
        <v>8210</v>
      </c>
    </row>
    <row r="48" spans="1:10" x14ac:dyDescent="0.3">
      <c r="A48" s="3" t="s">
        <v>24</v>
      </c>
      <c r="B48" s="23">
        <v>14400</v>
      </c>
      <c r="C48" s="52">
        <v>6829.880000000001</v>
      </c>
      <c r="D48" s="168">
        <v>1.1083825777319656</v>
      </c>
      <c r="E48" s="52">
        <v>12000</v>
      </c>
      <c r="F48" s="8">
        <v>0.19999999999999996</v>
      </c>
      <c r="G48" s="52">
        <v>4743.8099999999995</v>
      </c>
      <c r="H48" s="52">
        <v>10439</v>
      </c>
      <c r="I48" s="82">
        <v>6291</v>
      </c>
      <c r="J48" s="83">
        <v>7205</v>
      </c>
    </row>
    <row r="49" spans="1:10" x14ac:dyDescent="0.3">
      <c r="A49" s="3" t="s">
        <v>23</v>
      </c>
      <c r="B49" s="23">
        <v>6000</v>
      </c>
      <c r="C49" s="52">
        <v>1716.7</v>
      </c>
      <c r="D49" s="168">
        <v>2.495077765480282</v>
      </c>
      <c r="E49" s="52">
        <v>6420</v>
      </c>
      <c r="F49" s="8">
        <v>-6.5420560747663559E-2</v>
      </c>
      <c r="G49" s="52">
        <v>5326.16</v>
      </c>
      <c r="H49" s="52">
        <v>5395</v>
      </c>
      <c r="I49" s="82">
        <v>2212</v>
      </c>
      <c r="J49" s="83">
        <v>1005</v>
      </c>
    </row>
    <row r="50" spans="1:10" x14ac:dyDescent="0.3">
      <c r="A50" s="11" t="s">
        <v>34</v>
      </c>
      <c r="B50" s="87">
        <v>0</v>
      </c>
      <c r="C50" s="88">
        <v>0</v>
      </c>
      <c r="D50" s="173" t="s">
        <v>469</v>
      </c>
      <c r="E50" s="88">
        <v>0</v>
      </c>
      <c r="F50" s="212" t="s">
        <v>469</v>
      </c>
      <c r="G50" s="88">
        <v>0</v>
      </c>
      <c r="H50" s="88">
        <v>25382</v>
      </c>
      <c r="I50" s="84">
        <v>0</v>
      </c>
      <c r="J50" s="85">
        <v>0</v>
      </c>
    </row>
    <row r="51" spans="1:10" s="1" customFormat="1" x14ac:dyDescent="0.3">
      <c r="A51" s="13" t="s">
        <v>96</v>
      </c>
      <c r="B51" s="78">
        <v>19700</v>
      </c>
      <c r="C51" s="94">
        <v>16997.849999999999</v>
      </c>
      <c r="D51" s="172">
        <v>0.1589701050426966</v>
      </c>
      <c r="E51" s="94">
        <v>19200</v>
      </c>
      <c r="F51" s="110">
        <v>2.6041666666666741E-2</v>
      </c>
      <c r="G51" s="64">
        <v>13940.36</v>
      </c>
      <c r="H51" s="64">
        <v>17055</v>
      </c>
      <c r="I51" s="64">
        <v>17853</v>
      </c>
      <c r="J51" s="67">
        <v>20368</v>
      </c>
    </row>
    <row r="52" spans="1:10" x14ac:dyDescent="0.3">
      <c r="A52" s="12" t="s">
        <v>96</v>
      </c>
      <c r="B52" s="23">
        <v>19700</v>
      </c>
      <c r="C52" s="82">
        <v>16997.849999999999</v>
      </c>
      <c r="D52" s="168">
        <v>0.1589701050426966</v>
      </c>
      <c r="E52" s="82">
        <v>19200</v>
      </c>
      <c r="F52" s="56">
        <v>2.6041666666666741E-2</v>
      </c>
      <c r="G52" s="82">
        <v>13940.36</v>
      </c>
      <c r="H52" s="82">
        <v>17055</v>
      </c>
      <c r="I52" s="82">
        <v>17853</v>
      </c>
      <c r="J52" s="83">
        <v>20368</v>
      </c>
    </row>
    <row r="53" spans="1:10" x14ac:dyDescent="0.3">
      <c r="A53" s="17" t="s">
        <v>2</v>
      </c>
      <c r="B53" s="68">
        <v>23338187.149999999</v>
      </c>
      <c r="C53" s="71">
        <v>18663505.087921031</v>
      </c>
      <c r="D53" s="77">
        <v>0.25047181866735246</v>
      </c>
      <c r="E53" s="71">
        <v>21357543</v>
      </c>
      <c r="F53" s="19">
        <v>9.2737453460821628E-2</v>
      </c>
      <c r="G53" s="26">
        <v>16654152.84</v>
      </c>
      <c r="H53" s="26">
        <v>19929289</v>
      </c>
      <c r="I53" s="26">
        <v>19856609</v>
      </c>
      <c r="J53" s="26">
        <v>19042466</v>
      </c>
    </row>
    <row r="56" spans="1:10" x14ac:dyDescent="0.3">
      <c r="D56" s="21"/>
      <c r="F56" s="21"/>
      <c r="H56" s="21"/>
    </row>
  </sheetData>
  <mergeCells count="3">
    <mergeCell ref="A3:A4"/>
    <mergeCell ref="A9:A10"/>
    <mergeCell ref="A27:A28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showGridLines="0" zoomScale="90" zoomScaleNormal="90" zoomScaleSheetLayoutView="80" workbookViewId="0">
      <selection activeCell="F30" sqref="F30"/>
    </sheetView>
  </sheetViews>
  <sheetFormatPr defaultRowHeight="14.4" x14ac:dyDescent="0.3"/>
  <cols>
    <col min="1" max="1" width="45.6640625" customWidth="1"/>
    <col min="2" max="3" width="15.6640625" style="21" customWidth="1"/>
    <col min="4" max="4" width="15.6640625" style="74" customWidth="1"/>
    <col min="5" max="5" width="15.6640625" style="21" customWidth="1"/>
    <col min="6" max="6" width="15.6640625" style="74" customWidth="1"/>
    <col min="7" max="7" width="18" style="21" customWidth="1"/>
    <col min="8" max="10" width="15.6640625" style="21" customWidth="1"/>
    <col min="11" max="11" width="11.109375" bestFit="1" customWidth="1"/>
  </cols>
  <sheetData>
    <row r="1" spans="1:11" s="28" customFormat="1" ht="18" x14ac:dyDescent="0.35">
      <c r="A1" s="30" t="s">
        <v>368</v>
      </c>
      <c r="B1" s="29"/>
      <c r="C1" s="29"/>
      <c r="D1" s="100"/>
      <c r="E1" s="29"/>
      <c r="F1" s="100"/>
      <c r="G1" s="44"/>
      <c r="H1" s="29"/>
      <c r="I1" s="44"/>
      <c r="J1" s="44"/>
    </row>
    <row r="3" spans="1:11" x14ac:dyDescent="0.3">
      <c r="A3" s="266" t="s">
        <v>463</v>
      </c>
      <c r="B3" s="45"/>
      <c r="C3" s="45"/>
      <c r="D3" s="75"/>
      <c r="E3" s="45"/>
      <c r="F3" s="75"/>
      <c r="G3" s="45"/>
      <c r="H3" s="45"/>
      <c r="I3" s="45"/>
      <c r="J3" s="45"/>
    </row>
    <row r="4" spans="1:11" ht="43.2" x14ac:dyDescent="0.3">
      <c r="A4" s="267"/>
      <c r="B4" s="22" t="s">
        <v>396</v>
      </c>
      <c r="C4" s="22" t="s">
        <v>407</v>
      </c>
      <c r="D4" s="215" t="s">
        <v>409</v>
      </c>
      <c r="E4" s="22" t="s">
        <v>95</v>
      </c>
      <c r="F4" s="215" t="s">
        <v>397</v>
      </c>
      <c r="G4" s="47" t="s">
        <v>408</v>
      </c>
      <c r="H4" s="47" t="s">
        <v>88</v>
      </c>
      <c r="I4" s="50" t="s">
        <v>89</v>
      </c>
      <c r="J4" s="51" t="s">
        <v>90</v>
      </c>
    </row>
    <row r="5" spans="1:11" x14ac:dyDescent="0.3">
      <c r="A5" s="4" t="s">
        <v>371</v>
      </c>
      <c r="B5" s="133">
        <v>18491701.669999994</v>
      </c>
      <c r="C5" s="134">
        <v>15629716.039544482</v>
      </c>
      <c r="D5" s="56">
        <f>IFERROR(B5/C5-1,0)</f>
        <v>0.18311181234607532</v>
      </c>
      <c r="E5" s="134">
        <v>15947057</v>
      </c>
      <c r="F5" s="224">
        <f>IFERROR(B5/E5-1,0)</f>
        <v>0.1595682933847915</v>
      </c>
      <c r="G5" s="54">
        <v>15716434.620000005</v>
      </c>
      <c r="H5" s="54">
        <v>17047668</v>
      </c>
      <c r="I5" s="54">
        <v>13586840</v>
      </c>
      <c r="J5" s="55">
        <v>13357378</v>
      </c>
    </row>
    <row r="6" spans="1:11" x14ac:dyDescent="0.3">
      <c r="A6" s="3" t="s">
        <v>377</v>
      </c>
      <c r="B6" s="23">
        <v>2518586.7599999998</v>
      </c>
      <c r="C6" s="25">
        <v>1959735.4056862942</v>
      </c>
      <c r="D6" s="56">
        <f t="shared" ref="D6:D22" si="0">IFERROR(B6/C6-1,0)</f>
        <v>0.28516673867919295</v>
      </c>
      <c r="E6" s="25">
        <v>2714179</v>
      </c>
      <c r="F6" s="225">
        <f t="shared" ref="F6:F21" si="1">IFERROR(B6/E6-1,0)</f>
        <v>-7.2063132166301558E-2</v>
      </c>
      <c r="G6" s="52">
        <v>1892375.16</v>
      </c>
      <c r="H6" s="52">
        <v>2952302</v>
      </c>
      <c r="I6" s="52">
        <v>2837984</v>
      </c>
      <c r="J6" s="57">
        <v>2739902</v>
      </c>
    </row>
    <row r="7" spans="1:11" x14ac:dyDescent="0.3">
      <c r="A7" s="3" t="s">
        <v>380</v>
      </c>
      <c r="B7" s="23">
        <v>2088120.8800000006</v>
      </c>
      <c r="C7" s="25">
        <v>1350661.353030269</v>
      </c>
      <c r="D7" s="56">
        <f t="shared" si="0"/>
        <v>0.54599883628506007</v>
      </c>
      <c r="E7" s="25">
        <v>1719620</v>
      </c>
      <c r="F7" s="168">
        <f t="shared" si="1"/>
        <v>0.21429204126493095</v>
      </c>
      <c r="G7" s="52">
        <v>1274797.0500000003</v>
      </c>
      <c r="H7" s="52">
        <v>1411307</v>
      </c>
      <c r="I7" s="52">
        <v>1496889</v>
      </c>
      <c r="J7" s="57">
        <v>1234483</v>
      </c>
      <c r="K7" s="125"/>
    </row>
    <row r="8" spans="1:11" x14ac:dyDescent="0.3">
      <c r="A8" s="3" t="s">
        <v>373</v>
      </c>
      <c r="B8" s="23">
        <v>9532880.3200000022</v>
      </c>
      <c r="C8" s="25">
        <v>7720509.6144527579</v>
      </c>
      <c r="D8" s="56">
        <f t="shared" si="0"/>
        <v>0.23474754854970903</v>
      </c>
      <c r="E8" s="25">
        <v>8519564</v>
      </c>
      <c r="F8" s="168">
        <f t="shared" si="1"/>
        <v>0.1189399269727891</v>
      </c>
      <c r="G8" s="52">
        <v>6684668.0899999989</v>
      </c>
      <c r="H8" s="52">
        <v>8573496</v>
      </c>
      <c r="I8" s="52">
        <v>8467938</v>
      </c>
      <c r="J8" s="57">
        <v>8389597</v>
      </c>
      <c r="K8" s="247"/>
    </row>
    <row r="9" spans="1:11" x14ac:dyDescent="0.3">
      <c r="A9" s="3" t="s">
        <v>403</v>
      </c>
      <c r="B9" s="271">
        <v>21810071.300000001</v>
      </c>
      <c r="C9" s="25">
        <v>15397702.080548363</v>
      </c>
      <c r="D9" s="56">
        <f t="shared" si="0"/>
        <v>0.41644975243106352</v>
      </c>
      <c r="E9" s="25">
        <v>16280878</v>
      </c>
      <c r="F9" s="168">
        <f t="shared" si="1"/>
        <v>0.33961272236055096</v>
      </c>
      <c r="G9" s="52">
        <v>12603060.960000012</v>
      </c>
      <c r="H9" s="52">
        <v>19446007</v>
      </c>
      <c r="I9" s="52">
        <v>17108887</v>
      </c>
      <c r="J9" s="57">
        <v>14724899</v>
      </c>
      <c r="K9" s="247"/>
    </row>
    <row r="10" spans="1:11" x14ac:dyDescent="0.3">
      <c r="A10" s="3" t="s">
        <v>404</v>
      </c>
      <c r="B10" s="271">
        <v>21094958.890000001</v>
      </c>
      <c r="C10" s="25">
        <v>15467179.358937975</v>
      </c>
      <c r="D10" s="56">
        <f t="shared" si="0"/>
        <v>0.36385299481316968</v>
      </c>
      <c r="E10" s="25">
        <v>16199823</v>
      </c>
      <c r="F10" s="168">
        <f t="shared" si="1"/>
        <v>0.30217218360966047</v>
      </c>
      <c r="G10" s="52">
        <v>12576038.110000005</v>
      </c>
      <c r="H10" s="52">
        <v>19252476</v>
      </c>
      <c r="I10" s="52">
        <v>19177403</v>
      </c>
      <c r="J10" s="57">
        <v>16602010</v>
      </c>
    </row>
    <row r="11" spans="1:11" x14ac:dyDescent="0.3">
      <c r="A11" s="3" t="s">
        <v>405</v>
      </c>
      <c r="B11" s="23">
        <v>9287630.9099999983</v>
      </c>
      <c r="C11" s="25">
        <v>8049881.3650267199</v>
      </c>
      <c r="D11" s="56">
        <f t="shared" si="0"/>
        <v>0.15375997345138148</v>
      </c>
      <c r="E11" s="25">
        <v>8289948</v>
      </c>
      <c r="F11" s="168">
        <f t="shared" si="1"/>
        <v>0.12034851243940237</v>
      </c>
      <c r="G11" s="52">
        <v>7362457.3899999997</v>
      </c>
      <c r="H11" s="52">
        <v>8500218</v>
      </c>
      <c r="I11" s="52">
        <v>8176483</v>
      </c>
      <c r="J11" s="57">
        <v>8203990</v>
      </c>
    </row>
    <row r="12" spans="1:11" x14ac:dyDescent="0.3">
      <c r="A12" s="3" t="s">
        <v>378</v>
      </c>
      <c r="B12" s="23">
        <v>3356735.88</v>
      </c>
      <c r="C12" s="25">
        <v>5435750.0099314842</v>
      </c>
      <c r="D12" s="56">
        <f t="shared" si="0"/>
        <v>-0.38247051945600596</v>
      </c>
      <c r="E12" s="25">
        <v>6634240</v>
      </c>
      <c r="F12" s="225">
        <f t="shared" si="1"/>
        <v>-0.49402857297896974</v>
      </c>
      <c r="G12" s="52">
        <v>8615634.1199999992</v>
      </c>
      <c r="H12" s="52">
        <v>9018349</v>
      </c>
      <c r="I12" s="52">
        <v>2336863</v>
      </c>
      <c r="J12" s="57">
        <v>2078828</v>
      </c>
    </row>
    <row r="13" spans="1:11" x14ac:dyDescent="0.3">
      <c r="A13" s="3" t="s">
        <v>379</v>
      </c>
      <c r="B13" s="23">
        <v>1200765.8499999992</v>
      </c>
      <c r="C13" s="25">
        <v>791400.14173460694</v>
      </c>
      <c r="D13" s="56">
        <f t="shared" si="0"/>
        <v>0.51726767115322492</v>
      </c>
      <c r="E13" s="25">
        <v>1179596</v>
      </c>
      <c r="F13" s="168">
        <f t="shared" si="1"/>
        <v>1.7946695309240868E-2</v>
      </c>
      <c r="G13" s="52">
        <v>841986.06</v>
      </c>
      <c r="H13" s="52">
        <v>1916300</v>
      </c>
      <c r="I13" s="52">
        <v>1825510</v>
      </c>
      <c r="J13" s="57">
        <v>1658186</v>
      </c>
    </row>
    <row r="14" spans="1:11" x14ac:dyDescent="0.3">
      <c r="A14" s="3" t="s">
        <v>369</v>
      </c>
      <c r="B14" s="23">
        <v>39903315.380000003</v>
      </c>
      <c r="C14" s="25">
        <v>31665226.610579021</v>
      </c>
      <c r="D14" s="56">
        <f t="shared" si="0"/>
        <v>0.26016200265147393</v>
      </c>
      <c r="E14" s="25">
        <v>34646960</v>
      </c>
      <c r="F14" s="168">
        <f t="shared" si="1"/>
        <v>0.15171187832929656</v>
      </c>
      <c r="G14" s="52">
        <v>28217332.87999998</v>
      </c>
      <c r="H14" s="52">
        <v>33520672</v>
      </c>
      <c r="I14" s="52">
        <v>33020949</v>
      </c>
      <c r="J14" s="57">
        <v>32692768</v>
      </c>
    </row>
    <row r="15" spans="1:11" x14ac:dyDescent="0.3">
      <c r="A15" s="3" t="s">
        <v>370</v>
      </c>
      <c r="B15" s="23">
        <v>24124449.18</v>
      </c>
      <c r="C15" s="25">
        <v>21123126.165726826</v>
      </c>
      <c r="D15" s="56">
        <f t="shared" si="0"/>
        <v>0.14208706565143503</v>
      </c>
      <c r="E15" s="25">
        <v>21777274</v>
      </c>
      <c r="F15" s="168">
        <f t="shared" si="1"/>
        <v>0.10778094540207372</v>
      </c>
      <c r="G15" s="52">
        <v>18561271.109999999</v>
      </c>
      <c r="H15" s="52">
        <v>22790132</v>
      </c>
      <c r="I15" s="52">
        <v>23245342</v>
      </c>
      <c r="J15" s="57">
        <v>23096896</v>
      </c>
    </row>
    <row r="16" spans="1:11" x14ac:dyDescent="0.3">
      <c r="A16" s="3" t="s">
        <v>375</v>
      </c>
      <c r="B16" s="23">
        <v>8952737.2800000031</v>
      </c>
      <c r="C16" s="25">
        <v>6311216.2489559446</v>
      </c>
      <c r="D16" s="56">
        <f t="shared" si="0"/>
        <v>0.41854389500297051</v>
      </c>
      <c r="E16" s="25">
        <v>7281166</v>
      </c>
      <c r="F16" s="168">
        <f t="shared" si="1"/>
        <v>0.22957466977129815</v>
      </c>
      <c r="G16" s="52">
        <v>6310734.5300000021</v>
      </c>
      <c r="H16" s="52">
        <v>6388556</v>
      </c>
      <c r="I16" s="52">
        <v>6392744</v>
      </c>
      <c r="J16" s="57">
        <v>7592883</v>
      </c>
    </row>
    <row r="17" spans="1:10" x14ac:dyDescent="0.3">
      <c r="A17" s="3" t="s">
        <v>466</v>
      </c>
      <c r="B17" s="239">
        <v>8442557.9199999999</v>
      </c>
      <c r="C17" s="25">
        <v>11831391.338184956</v>
      </c>
      <c r="D17" s="56">
        <f t="shared" si="0"/>
        <v>-0.28642729509315978</v>
      </c>
      <c r="E17" s="25">
        <v>12451987</v>
      </c>
      <c r="F17" s="225">
        <f t="shared" si="1"/>
        <v>-0.32199110712210033</v>
      </c>
      <c r="G17" s="52">
        <v>7248724.3499999996</v>
      </c>
      <c r="H17" s="52">
        <v>6887312</v>
      </c>
      <c r="I17" s="229">
        <v>10982243</v>
      </c>
      <c r="J17" s="230">
        <v>14344941</v>
      </c>
    </row>
    <row r="18" spans="1:10" x14ac:dyDescent="0.3">
      <c r="A18" s="3" t="s">
        <v>374</v>
      </c>
      <c r="B18" s="23">
        <v>20731991.409999996</v>
      </c>
      <c r="C18" s="25">
        <v>15082746.489868326</v>
      </c>
      <c r="D18" s="56">
        <f t="shared" si="0"/>
        <v>0.37455014734395298</v>
      </c>
      <c r="E18" s="25">
        <v>19344220</v>
      </c>
      <c r="F18" s="168">
        <f t="shared" si="1"/>
        <v>7.1740882289386576E-2</v>
      </c>
      <c r="G18" s="52">
        <v>13951912.570000025</v>
      </c>
      <c r="H18" s="52">
        <v>18781137</v>
      </c>
      <c r="I18" s="52">
        <v>18223347</v>
      </c>
      <c r="J18" s="57">
        <v>17716230</v>
      </c>
    </row>
    <row r="19" spans="1:10" x14ac:dyDescent="0.3">
      <c r="A19" s="3" t="s">
        <v>406</v>
      </c>
      <c r="B19" s="23">
        <v>2721186.05</v>
      </c>
      <c r="C19" s="25">
        <v>1168962.5411491261</v>
      </c>
      <c r="D19" s="56">
        <f t="shared" si="0"/>
        <v>1.3278641994165103</v>
      </c>
      <c r="E19" s="25">
        <v>1820242</v>
      </c>
      <c r="F19" s="168">
        <f t="shared" si="1"/>
        <v>0.49495839014812315</v>
      </c>
      <c r="G19" s="52">
        <v>945742.66000000038</v>
      </c>
      <c r="H19" s="52">
        <v>1727232</v>
      </c>
      <c r="I19" s="52">
        <v>2107321</v>
      </c>
      <c r="J19" s="57">
        <v>1917684</v>
      </c>
    </row>
    <row r="20" spans="1:10" x14ac:dyDescent="0.3">
      <c r="A20" s="3" t="s">
        <v>372</v>
      </c>
      <c r="B20" s="23">
        <v>10138182.969999997</v>
      </c>
      <c r="C20" s="25">
        <v>3763919.6748371082</v>
      </c>
      <c r="D20" s="56">
        <f t="shared" si="0"/>
        <v>1.6935173557971184</v>
      </c>
      <c r="E20" s="25">
        <v>7894400</v>
      </c>
      <c r="F20" s="168">
        <f>IFERROR(B20/E20-1,0)</f>
        <v>0.28422463645115492</v>
      </c>
      <c r="G20" s="52">
        <v>3471940.66</v>
      </c>
      <c r="H20" s="52">
        <v>8965925</v>
      </c>
      <c r="I20" s="52">
        <v>9728323</v>
      </c>
      <c r="J20" s="57">
        <v>8566570</v>
      </c>
    </row>
    <row r="21" spans="1:10" x14ac:dyDescent="0.3">
      <c r="A21" s="3" t="s">
        <v>376</v>
      </c>
      <c r="B21" s="23">
        <v>4428002.6599999992</v>
      </c>
      <c r="C21" s="25">
        <v>3488864.8819157374</v>
      </c>
      <c r="D21" s="56">
        <f t="shared" si="0"/>
        <v>0.26918147015443616</v>
      </c>
      <c r="E21" s="25">
        <v>4010186</v>
      </c>
      <c r="F21" s="168">
        <f t="shared" si="1"/>
        <v>0.10418884809831752</v>
      </c>
      <c r="G21" s="52">
        <v>3293549.2700000014</v>
      </c>
      <c r="H21" s="52">
        <v>4004507</v>
      </c>
      <c r="I21" s="52">
        <v>3870078</v>
      </c>
      <c r="J21" s="57">
        <v>3437465</v>
      </c>
    </row>
    <row r="22" spans="1:10" s="15" customFormat="1" x14ac:dyDescent="0.3">
      <c r="A22" s="17" t="s">
        <v>362</v>
      </c>
      <c r="B22" s="273">
        <f>SUM(B5:B21)</f>
        <v>208823875.30999997</v>
      </c>
      <c r="C22" s="26">
        <v>166237989.32010999</v>
      </c>
      <c r="D22" s="223">
        <f t="shared" si="0"/>
        <v>0.25617421242918215</v>
      </c>
      <c r="E22" s="26">
        <v>186711340</v>
      </c>
      <c r="F22" s="19">
        <f>IFERROR(B22/E22-1,0)</f>
        <v>0.11843166735346644</v>
      </c>
      <c r="G22" s="26">
        <v>149568659.59000003</v>
      </c>
      <c r="H22" s="26">
        <v>191183596</v>
      </c>
      <c r="I22" s="26">
        <v>182585144</v>
      </c>
      <c r="J22" s="26">
        <v>178354710</v>
      </c>
    </row>
    <row r="23" spans="1:10" x14ac:dyDescent="0.3">
      <c r="A23" s="31" t="s">
        <v>464</v>
      </c>
      <c r="H23" s="226"/>
      <c r="I23" s="226"/>
      <c r="J23" s="226"/>
    </row>
    <row r="24" spans="1:10" x14ac:dyDescent="0.3">
      <c r="A24" s="31" t="s">
        <v>395</v>
      </c>
      <c r="I24" s="226"/>
      <c r="J24" s="226"/>
    </row>
    <row r="25" spans="1:10" ht="4.2" customHeight="1" x14ac:dyDescent="0.3">
      <c r="A25" s="31"/>
      <c r="I25" s="226"/>
      <c r="J25" s="226"/>
    </row>
    <row r="26" spans="1:10" x14ac:dyDescent="0.3">
      <c r="A26" s="250" t="s">
        <v>471</v>
      </c>
      <c r="B26" s="250"/>
      <c r="C26" s="250"/>
      <c r="D26"/>
      <c r="E26"/>
      <c r="F26"/>
      <c r="G26"/>
      <c r="H26"/>
      <c r="I26"/>
      <c r="J26"/>
    </row>
    <row r="27" spans="1:10" ht="8.4" customHeight="1" x14ac:dyDescent="0.3">
      <c r="A27" s="227"/>
      <c r="B27" s="227"/>
      <c r="C27" s="227"/>
      <c r="D27"/>
      <c r="E27"/>
      <c r="F27"/>
      <c r="G27"/>
      <c r="H27"/>
      <c r="I27"/>
      <c r="J27"/>
    </row>
    <row r="28" spans="1:10" x14ac:dyDescent="0.3">
      <c r="A28" s="272" t="s">
        <v>473</v>
      </c>
      <c r="B28" s="227"/>
      <c r="C28" s="227"/>
      <c r="D28"/>
      <c r="E28"/>
      <c r="F28"/>
      <c r="G28"/>
      <c r="H28"/>
      <c r="I28"/>
      <c r="J28"/>
    </row>
    <row r="29" spans="1:10" ht="4.2" customHeight="1" x14ac:dyDescent="0.3">
      <c r="A29" s="262"/>
      <c r="B29" s="227"/>
      <c r="C29" s="227"/>
      <c r="D29"/>
      <c r="E29"/>
      <c r="F29"/>
      <c r="G29"/>
      <c r="H29"/>
      <c r="I29"/>
      <c r="J29"/>
    </row>
    <row r="30" spans="1:10" x14ac:dyDescent="0.3">
      <c r="A30" s="124" t="s">
        <v>394</v>
      </c>
      <c r="H30" s="226"/>
      <c r="I30" s="226"/>
      <c r="J30" s="226"/>
    </row>
  </sheetData>
  <sortState ref="A6:H21">
    <sortCondition ref="A5:A21"/>
  </sortState>
  <mergeCells count="1">
    <mergeCell ref="A3:A4"/>
  </mergeCells>
  <hyperlinks>
    <hyperlink ref="A30" r:id="rId1"/>
  </hyperlinks>
  <pageMargins left="0.511811024" right="0.511811024" top="0.78740157499999996" bottom="0.78740157499999996" header="0.31496062000000002" footer="0.31496062000000002"/>
  <pageSetup paperSize="9" scale="71" fitToHeight="0" orientation="landscape"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showGridLines="0" zoomScale="90" zoomScaleNormal="90" zoomScaleSheetLayoutView="80" workbookViewId="0"/>
  </sheetViews>
  <sheetFormatPr defaultRowHeight="14.4" x14ac:dyDescent="0.3"/>
  <cols>
    <col min="1" max="1" width="45.6640625" customWidth="1"/>
    <col min="2" max="3" width="15.6640625" style="21" customWidth="1"/>
    <col min="4" max="4" width="15.6640625" style="74" customWidth="1"/>
    <col min="5" max="5" width="15.6640625" style="21" customWidth="1"/>
    <col min="6" max="6" width="15.6640625" style="74" customWidth="1"/>
    <col min="7" max="7" width="15.6640625" style="21" customWidth="1"/>
    <col min="8" max="8" width="15.6640625" style="74" customWidth="1"/>
    <col min="9" max="10" width="15.6640625" style="21" customWidth="1"/>
  </cols>
  <sheetData>
    <row r="1" spans="1:10" s="28" customFormat="1" ht="18" x14ac:dyDescent="0.35">
      <c r="A1" s="27" t="s">
        <v>295</v>
      </c>
      <c r="B1" s="44"/>
      <c r="C1" s="44"/>
      <c r="D1" s="59"/>
      <c r="E1" s="44"/>
      <c r="F1" s="59"/>
      <c r="G1" s="44"/>
      <c r="H1" s="59"/>
      <c r="I1" s="44"/>
      <c r="J1" s="44"/>
    </row>
    <row r="3" spans="1:10" x14ac:dyDescent="0.3">
      <c r="A3" s="266" t="s">
        <v>87</v>
      </c>
      <c r="B3" s="60"/>
      <c r="C3" s="60"/>
      <c r="D3" s="61"/>
      <c r="E3" s="60"/>
      <c r="F3" s="61"/>
      <c r="G3" s="60"/>
      <c r="H3" s="61"/>
      <c r="I3" s="60"/>
      <c r="J3" s="60"/>
    </row>
    <row r="4" spans="1:10" ht="43.2" x14ac:dyDescent="0.3">
      <c r="A4" s="267"/>
      <c r="B4" s="22" t="s">
        <v>398</v>
      </c>
      <c r="C4" s="22" t="s">
        <v>407</v>
      </c>
      <c r="D4" s="215" t="s">
        <v>409</v>
      </c>
      <c r="E4" s="22" t="s">
        <v>95</v>
      </c>
      <c r="F4" s="215" t="s">
        <v>397</v>
      </c>
      <c r="G4" s="47" t="s">
        <v>414</v>
      </c>
      <c r="H4" s="47" t="s">
        <v>88</v>
      </c>
      <c r="I4" s="50" t="s">
        <v>89</v>
      </c>
      <c r="J4" s="51" t="s">
        <v>90</v>
      </c>
    </row>
    <row r="5" spans="1:10" s="6" customFormat="1" x14ac:dyDescent="0.3">
      <c r="A5" s="2" t="s">
        <v>202</v>
      </c>
      <c r="B5" s="63">
        <v>24124449.18</v>
      </c>
      <c r="C5" s="90">
        <v>21123126.165726826</v>
      </c>
      <c r="D5" s="216">
        <v>0.14208706565143503</v>
      </c>
      <c r="E5" s="90">
        <v>21777274</v>
      </c>
      <c r="F5" s="65">
        <v>0.10778094540207372</v>
      </c>
      <c r="G5" s="91">
        <v>18561271.109999999</v>
      </c>
      <c r="H5" s="91">
        <v>22790132</v>
      </c>
      <c r="I5" s="90">
        <v>23245342</v>
      </c>
      <c r="J5" s="92">
        <v>23096896</v>
      </c>
    </row>
    <row r="6" spans="1:10" x14ac:dyDescent="0.3">
      <c r="A6" s="16" t="s">
        <v>2</v>
      </c>
      <c r="B6" s="68">
        <v>24124449.18</v>
      </c>
      <c r="C6" s="69">
        <v>21123126.165726826</v>
      </c>
      <c r="D6" s="217">
        <v>0.14208706565143503</v>
      </c>
      <c r="E6" s="69">
        <v>21777274</v>
      </c>
      <c r="F6" s="70">
        <v>0.10778094540207372</v>
      </c>
      <c r="G6" s="69">
        <v>18561271.109999999</v>
      </c>
      <c r="H6" s="69">
        <v>22790132</v>
      </c>
      <c r="I6" s="69">
        <v>23245342</v>
      </c>
      <c r="J6" s="71">
        <v>23096896</v>
      </c>
    </row>
    <row r="7" spans="1:10" x14ac:dyDescent="0.3">
      <c r="A7" s="6"/>
      <c r="B7" s="72"/>
      <c r="C7" s="72"/>
      <c r="D7" s="73"/>
      <c r="E7" s="72"/>
      <c r="F7" s="73"/>
    </row>
    <row r="8" spans="1:10" x14ac:dyDescent="0.3">
      <c r="A8" s="266" t="s">
        <v>3</v>
      </c>
      <c r="B8" s="45"/>
      <c r="C8" s="45"/>
      <c r="D8" s="75"/>
      <c r="E8" s="45"/>
      <c r="F8" s="75"/>
      <c r="G8" s="45"/>
      <c r="H8" s="75"/>
      <c r="I8" s="45"/>
      <c r="J8" s="45"/>
    </row>
    <row r="9" spans="1:10" ht="43.2" x14ac:dyDescent="0.3">
      <c r="A9" s="267"/>
      <c r="B9" s="22" t="s">
        <v>398</v>
      </c>
      <c r="C9" s="22" t="s">
        <v>407</v>
      </c>
      <c r="D9" s="215" t="s">
        <v>409</v>
      </c>
      <c r="E9" s="22" t="s">
        <v>95</v>
      </c>
      <c r="F9" s="215" t="s">
        <v>397</v>
      </c>
      <c r="G9" s="47" t="s">
        <v>414</v>
      </c>
      <c r="H9" s="47" t="s">
        <v>88</v>
      </c>
      <c r="I9" s="50" t="s">
        <v>89</v>
      </c>
      <c r="J9" s="51" t="s">
        <v>90</v>
      </c>
    </row>
    <row r="10" spans="1:10" x14ac:dyDescent="0.3">
      <c r="A10" s="3" t="s">
        <v>203</v>
      </c>
      <c r="B10" s="23">
        <v>14867837.749999998</v>
      </c>
      <c r="C10" s="52">
        <v>11041483.275856612</v>
      </c>
      <c r="D10" s="218">
        <v>0.34654351943004991</v>
      </c>
      <c r="E10" s="52">
        <v>12404096</v>
      </c>
      <c r="F10" s="8">
        <v>0.19862324106488671</v>
      </c>
      <c r="G10" s="52">
        <v>8609617.3899999987</v>
      </c>
      <c r="H10" s="52">
        <v>11084317</v>
      </c>
      <c r="I10" s="52">
        <v>10230143</v>
      </c>
      <c r="J10" s="57">
        <v>10072848</v>
      </c>
    </row>
    <row r="11" spans="1:10" x14ac:dyDescent="0.3">
      <c r="A11" s="3" t="s">
        <v>424</v>
      </c>
      <c r="B11" s="23">
        <v>0</v>
      </c>
      <c r="C11" s="52">
        <v>537.24</v>
      </c>
      <c r="D11" s="218">
        <v>-1</v>
      </c>
      <c r="E11" s="52">
        <v>0</v>
      </c>
      <c r="F11" s="8" t="s">
        <v>469</v>
      </c>
      <c r="G11" s="52">
        <v>3776.91</v>
      </c>
      <c r="H11" s="52">
        <v>0</v>
      </c>
      <c r="I11" s="52">
        <v>0</v>
      </c>
      <c r="J11" s="83">
        <v>0</v>
      </c>
    </row>
    <row r="12" spans="1:10" ht="16.5" customHeight="1" x14ac:dyDescent="0.3">
      <c r="A12" s="3" t="s">
        <v>189</v>
      </c>
      <c r="B12" s="23">
        <v>0</v>
      </c>
      <c r="C12" s="52">
        <v>4725257.0093089808</v>
      </c>
      <c r="D12" s="218">
        <v>-1</v>
      </c>
      <c r="E12" s="52">
        <v>4410035</v>
      </c>
      <c r="F12" s="8">
        <v>-1</v>
      </c>
      <c r="G12" s="52">
        <v>5019189.42</v>
      </c>
      <c r="H12" s="52">
        <v>6697290</v>
      </c>
      <c r="I12" s="52">
        <v>7506750</v>
      </c>
      <c r="J12" s="83">
        <v>7571960</v>
      </c>
    </row>
    <row r="13" spans="1:10" ht="16.5" customHeight="1" x14ac:dyDescent="0.3">
      <c r="A13" s="3" t="s">
        <v>204</v>
      </c>
      <c r="B13" s="23">
        <v>21036</v>
      </c>
      <c r="C13" s="52">
        <v>205702.15674723045</v>
      </c>
      <c r="D13" s="218">
        <v>-0.89773563713359938</v>
      </c>
      <c r="E13" s="52">
        <v>309195</v>
      </c>
      <c r="F13" s="8">
        <v>-0.93196526463882012</v>
      </c>
      <c r="G13" s="52">
        <v>158560.76</v>
      </c>
      <c r="H13" s="52">
        <v>103909</v>
      </c>
      <c r="I13" s="52">
        <v>20607</v>
      </c>
      <c r="J13" s="83">
        <v>15185</v>
      </c>
    </row>
    <row r="14" spans="1:10" ht="16.5" customHeight="1" x14ac:dyDescent="0.3">
      <c r="A14" s="3" t="s">
        <v>205</v>
      </c>
      <c r="B14" s="23">
        <v>2904301.4199999995</v>
      </c>
      <c r="C14" s="52">
        <v>2338393.0257874797</v>
      </c>
      <c r="D14" s="218">
        <v>0.24200739053348141</v>
      </c>
      <c r="E14" s="52">
        <v>2443079</v>
      </c>
      <c r="F14" s="8">
        <v>0.18878735399059932</v>
      </c>
      <c r="G14" s="52">
        <v>2261779.13</v>
      </c>
      <c r="H14" s="52">
        <v>1867803</v>
      </c>
      <c r="I14" s="52">
        <v>2708315</v>
      </c>
      <c r="J14" s="83">
        <v>2747372</v>
      </c>
    </row>
    <row r="15" spans="1:10" x14ac:dyDescent="0.3">
      <c r="A15" s="3" t="s">
        <v>206</v>
      </c>
      <c r="B15" s="23">
        <v>5384826.0899999999</v>
      </c>
      <c r="C15" s="52">
        <v>2091125.7888421954</v>
      </c>
      <c r="D15" s="218">
        <v>1.5750847312640359</v>
      </c>
      <c r="E15" s="52">
        <v>1627909</v>
      </c>
      <c r="F15" s="8">
        <v>2.3078176298552315</v>
      </c>
      <c r="G15" s="52">
        <v>1864246.78</v>
      </c>
      <c r="H15" s="52">
        <v>2253960</v>
      </c>
      <c r="I15" s="52">
        <v>2117177</v>
      </c>
      <c r="J15" s="83">
        <v>2052150</v>
      </c>
    </row>
    <row r="16" spans="1:10" x14ac:dyDescent="0.3">
      <c r="A16" s="3" t="s">
        <v>207</v>
      </c>
      <c r="B16" s="23">
        <v>946447.92000000016</v>
      </c>
      <c r="C16" s="52">
        <v>720627.66918432107</v>
      </c>
      <c r="D16" s="218">
        <v>0.31336605638704551</v>
      </c>
      <c r="E16" s="52">
        <v>582960</v>
      </c>
      <c r="F16" s="8">
        <v>0.62352120214079898</v>
      </c>
      <c r="G16" s="52">
        <v>644100.72</v>
      </c>
      <c r="H16" s="52">
        <v>782853</v>
      </c>
      <c r="I16" s="52">
        <v>662350</v>
      </c>
      <c r="J16" s="83">
        <v>637381</v>
      </c>
    </row>
    <row r="17" spans="1:10" x14ac:dyDescent="0.3">
      <c r="A17" s="16" t="s">
        <v>2</v>
      </c>
      <c r="B17" s="68">
        <v>24124449.18</v>
      </c>
      <c r="C17" s="76">
        <v>21123126.165726818</v>
      </c>
      <c r="D17" s="217">
        <v>0.14208706565143547</v>
      </c>
      <c r="E17" s="76">
        <v>21777274</v>
      </c>
      <c r="F17" s="77">
        <v>0.10778094540207372</v>
      </c>
      <c r="G17" s="76">
        <v>18561271.109999999</v>
      </c>
      <c r="H17" s="76">
        <v>22790132</v>
      </c>
      <c r="I17" s="76">
        <v>23245342</v>
      </c>
      <c r="J17" s="71">
        <v>23096896</v>
      </c>
    </row>
    <row r="18" spans="1:10" x14ac:dyDescent="0.3">
      <c r="A18" s="6"/>
      <c r="B18" s="72"/>
      <c r="C18" s="72"/>
      <c r="D18" s="73"/>
      <c r="E18" s="72"/>
      <c r="F18" s="73"/>
    </row>
    <row r="19" spans="1:10" x14ac:dyDescent="0.3">
      <c r="A19" s="266" t="s">
        <v>9</v>
      </c>
      <c r="B19" s="45"/>
      <c r="C19" s="45"/>
      <c r="D19" s="75"/>
      <c r="E19" s="45"/>
      <c r="F19" s="75"/>
      <c r="G19" s="45"/>
      <c r="H19" s="75"/>
      <c r="I19" s="45"/>
      <c r="J19" s="45"/>
    </row>
    <row r="20" spans="1:10" ht="43.2" x14ac:dyDescent="0.3">
      <c r="A20" s="267"/>
      <c r="B20" s="22" t="s">
        <v>398</v>
      </c>
      <c r="C20" s="22" t="s">
        <v>407</v>
      </c>
      <c r="D20" s="215" t="s">
        <v>409</v>
      </c>
      <c r="E20" s="22" t="s">
        <v>95</v>
      </c>
      <c r="F20" s="215" t="s">
        <v>397</v>
      </c>
      <c r="G20" s="47" t="s">
        <v>414</v>
      </c>
      <c r="H20" s="47" t="s">
        <v>88</v>
      </c>
      <c r="I20" s="50" t="s">
        <v>89</v>
      </c>
      <c r="J20" s="51" t="s">
        <v>90</v>
      </c>
    </row>
    <row r="21" spans="1:10" x14ac:dyDescent="0.3">
      <c r="A21" s="2" t="s">
        <v>10</v>
      </c>
      <c r="B21" s="78">
        <v>8124780.4300000006</v>
      </c>
      <c r="C21" s="79">
        <v>8060389.4398702066</v>
      </c>
      <c r="D21" s="219">
        <v>7.9885706032127857E-3</v>
      </c>
      <c r="E21" s="79">
        <v>7852706</v>
      </c>
      <c r="F21" s="80">
        <v>3.4647219697261145E-2</v>
      </c>
      <c r="G21" s="79">
        <v>7636579.5299999993</v>
      </c>
      <c r="H21" s="79">
        <v>9180224</v>
      </c>
      <c r="I21" s="64">
        <v>10146725</v>
      </c>
      <c r="J21" s="67">
        <v>10071865</v>
      </c>
    </row>
    <row r="22" spans="1:10" x14ac:dyDescent="0.3">
      <c r="A22" s="3" t="s">
        <v>11</v>
      </c>
      <c r="B22" s="23">
        <v>4689517.25</v>
      </c>
      <c r="C22" s="52">
        <v>4605264.1338630067</v>
      </c>
      <c r="D22" s="218">
        <v>1.829495848402507E-2</v>
      </c>
      <c r="E22" s="52">
        <v>4664787</v>
      </c>
      <c r="F22" s="81">
        <v>5.3014746439654648E-3</v>
      </c>
      <c r="G22" s="52">
        <v>4502467.42</v>
      </c>
      <c r="H22" s="52">
        <v>4924531</v>
      </c>
      <c r="I22" s="82">
        <v>5372773</v>
      </c>
      <c r="J22" s="83">
        <v>5310059</v>
      </c>
    </row>
    <row r="23" spans="1:10" x14ac:dyDescent="0.3">
      <c r="A23" s="3" t="s">
        <v>12</v>
      </c>
      <c r="B23" s="23">
        <v>306175.98</v>
      </c>
      <c r="C23" s="52">
        <v>343724.50159742904</v>
      </c>
      <c r="D23" s="218">
        <v>-0.10924016595536734</v>
      </c>
      <c r="E23" s="52">
        <v>385422</v>
      </c>
      <c r="F23" s="81">
        <v>-0.20560844995874661</v>
      </c>
      <c r="G23" s="52">
        <v>396139.81</v>
      </c>
      <c r="H23" s="52">
        <v>1074433</v>
      </c>
      <c r="I23" s="82">
        <v>1304252</v>
      </c>
      <c r="J23" s="83">
        <v>1393833</v>
      </c>
    </row>
    <row r="24" spans="1:10" x14ac:dyDescent="0.3">
      <c r="A24" s="3" t="s">
        <v>13</v>
      </c>
      <c r="B24" s="23">
        <v>1769474.48</v>
      </c>
      <c r="C24" s="52">
        <v>1963947.2523430353</v>
      </c>
      <c r="D24" s="218">
        <v>-9.9021382631852672E-2</v>
      </c>
      <c r="E24" s="52">
        <v>1798415</v>
      </c>
      <c r="F24" s="81">
        <v>-1.6092236775160362E-2</v>
      </c>
      <c r="G24" s="52">
        <v>1778691.3499999999</v>
      </c>
      <c r="H24" s="52">
        <v>2117257</v>
      </c>
      <c r="I24" s="82">
        <v>2332228</v>
      </c>
      <c r="J24" s="83">
        <v>2339715</v>
      </c>
    </row>
    <row r="25" spans="1:10" x14ac:dyDescent="0.3">
      <c r="A25" s="3" t="s">
        <v>14</v>
      </c>
      <c r="B25" s="23">
        <v>716423.88</v>
      </c>
      <c r="C25" s="52">
        <v>527259.0349359822</v>
      </c>
      <c r="D25" s="218">
        <v>0.35877022967844541</v>
      </c>
      <c r="E25" s="52">
        <v>491625</v>
      </c>
      <c r="F25" s="81">
        <v>0.45725681159420284</v>
      </c>
      <c r="G25" s="52">
        <v>511118.36</v>
      </c>
      <c r="H25" s="52">
        <v>495170</v>
      </c>
      <c r="I25" s="82">
        <v>553405</v>
      </c>
      <c r="J25" s="83">
        <v>479148</v>
      </c>
    </row>
    <row r="26" spans="1:10" x14ac:dyDescent="0.3">
      <c r="A26" s="3" t="s">
        <v>15</v>
      </c>
      <c r="B26" s="23">
        <v>267233.51999999996</v>
      </c>
      <c r="C26" s="52">
        <v>231867.03894198168</v>
      </c>
      <c r="D26" s="218">
        <v>0.15252914437255471</v>
      </c>
      <c r="E26" s="52">
        <v>240090</v>
      </c>
      <c r="F26" s="81">
        <v>0.11305560414844407</v>
      </c>
      <c r="G26" s="52">
        <v>226760.72999999998</v>
      </c>
      <c r="H26" s="52">
        <v>271448</v>
      </c>
      <c r="I26" s="82">
        <v>258810</v>
      </c>
      <c r="J26" s="83">
        <v>231639</v>
      </c>
    </row>
    <row r="27" spans="1:10" x14ac:dyDescent="0.3">
      <c r="A27" s="3" t="s">
        <v>412</v>
      </c>
      <c r="B27" s="23">
        <v>375955.32</v>
      </c>
      <c r="C27" s="52">
        <v>382830.51018877281</v>
      </c>
      <c r="D27" s="218">
        <v>-1.7958835583356869E-2</v>
      </c>
      <c r="E27" s="52">
        <v>272367</v>
      </c>
      <c r="F27" s="81">
        <v>0.38032625097754136</v>
      </c>
      <c r="G27" s="52">
        <v>221607.06</v>
      </c>
      <c r="H27" s="52">
        <v>297385</v>
      </c>
      <c r="I27" s="82">
        <v>325257</v>
      </c>
      <c r="J27" s="83">
        <v>317471</v>
      </c>
    </row>
    <row r="28" spans="1:10" x14ac:dyDescent="0.3">
      <c r="A28" s="3" t="s">
        <v>413</v>
      </c>
      <c r="B28" s="23">
        <v>0</v>
      </c>
      <c r="C28" s="52">
        <v>5496.9680000000008</v>
      </c>
      <c r="D28" s="218">
        <v>-1</v>
      </c>
      <c r="E28" s="52">
        <v>0</v>
      </c>
      <c r="F28" s="81" t="s">
        <v>469</v>
      </c>
      <c r="G28" s="52">
        <v>-205.2</v>
      </c>
      <c r="H28" s="52">
        <v>0</v>
      </c>
      <c r="I28" s="84">
        <v>0</v>
      </c>
      <c r="J28" s="85">
        <v>0</v>
      </c>
    </row>
    <row r="29" spans="1:10" x14ac:dyDescent="0.3">
      <c r="A29" s="2" t="s">
        <v>16</v>
      </c>
      <c r="B29" s="78">
        <v>1885597</v>
      </c>
      <c r="C29" s="79">
        <v>1692794.8299999998</v>
      </c>
      <c r="D29" s="219">
        <v>0.11389576963677284</v>
      </c>
      <c r="E29" s="79">
        <v>1686948</v>
      </c>
      <c r="F29" s="80">
        <v>0.11775644536761054</v>
      </c>
      <c r="G29" s="79">
        <v>2459223.96</v>
      </c>
      <c r="H29" s="79">
        <v>1664949</v>
      </c>
      <c r="I29" s="64">
        <v>1849756</v>
      </c>
      <c r="J29" s="67">
        <v>2267732</v>
      </c>
    </row>
    <row r="30" spans="1:10" s="6" customFormat="1" x14ac:dyDescent="0.3">
      <c r="A30" s="3" t="s">
        <v>17</v>
      </c>
      <c r="B30" s="23">
        <v>1850101</v>
      </c>
      <c r="C30" s="52">
        <v>1660254.43</v>
      </c>
      <c r="D30" s="218">
        <v>0.11434787739129848</v>
      </c>
      <c r="E30" s="52">
        <v>1657652</v>
      </c>
      <c r="F30" s="81">
        <v>0.11609734733225063</v>
      </c>
      <c r="G30" s="52">
        <v>2419358.9699999997</v>
      </c>
      <c r="H30" s="52">
        <v>1620801</v>
      </c>
      <c r="I30" s="82">
        <v>1808587</v>
      </c>
      <c r="J30" s="83">
        <v>2241535</v>
      </c>
    </row>
    <row r="31" spans="1:10" x14ac:dyDescent="0.3">
      <c r="A31" s="3" t="s">
        <v>18</v>
      </c>
      <c r="B31" s="23">
        <v>35496</v>
      </c>
      <c r="C31" s="52">
        <v>32540.400000000001</v>
      </c>
      <c r="D31" s="218">
        <v>9.0828631485783795E-2</v>
      </c>
      <c r="E31" s="52">
        <v>29296</v>
      </c>
      <c r="F31" s="81">
        <v>0.21163298743855807</v>
      </c>
      <c r="G31" s="52">
        <v>39864.990000000005</v>
      </c>
      <c r="H31" s="52">
        <v>44148</v>
      </c>
      <c r="I31" s="84">
        <v>41169</v>
      </c>
      <c r="J31" s="85">
        <v>26197</v>
      </c>
    </row>
    <row r="32" spans="1:10" x14ac:dyDescent="0.3">
      <c r="A32" s="2" t="s">
        <v>19</v>
      </c>
      <c r="B32" s="78">
        <v>2196540</v>
      </c>
      <c r="C32" s="79">
        <v>1903747.7900000003</v>
      </c>
      <c r="D32" s="219">
        <v>0.15379779377183134</v>
      </c>
      <c r="E32" s="79">
        <v>1706596</v>
      </c>
      <c r="F32" s="80">
        <v>0.2870884497561228</v>
      </c>
      <c r="G32" s="79">
        <v>1865966.68</v>
      </c>
      <c r="H32" s="79">
        <v>1904191</v>
      </c>
      <c r="I32" s="64">
        <v>1805904</v>
      </c>
      <c r="J32" s="67">
        <v>2085854</v>
      </c>
    </row>
    <row r="33" spans="1:10" x14ac:dyDescent="0.3">
      <c r="A33" s="3" t="s">
        <v>20</v>
      </c>
      <c r="B33" s="23">
        <v>0</v>
      </c>
      <c r="C33" s="52">
        <v>199.32</v>
      </c>
      <c r="D33" s="218">
        <v>-1</v>
      </c>
      <c r="E33" s="52">
        <v>0</v>
      </c>
      <c r="F33" s="81" t="s">
        <v>469</v>
      </c>
      <c r="G33" s="52">
        <v>495.84999999999997</v>
      </c>
      <c r="H33" s="52">
        <v>13420</v>
      </c>
      <c r="I33" s="82">
        <v>20530</v>
      </c>
      <c r="J33" s="83">
        <v>15958</v>
      </c>
    </row>
    <row r="34" spans="1:10" x14ac:dyDescent="0.3">
      <c r="A34" s="11" t="s">
        <v>419</v>
      </c>
      <c r="B34" s="87">
        <v>2196540</v>
      </c>
      <c r="C34" s="88">
        <v>1903548.4700000002</v>
      </c>
      <c r="D34" s="220">
        <v>0.1539186075992065</v>
      </c>
      <c r="E34" s="88">
        <v>1706596</v>
      </c>
      <c r="F34" s="89">
        <v>0.2870884497561228</v>
      </c>
      <c r="G34" s="88">
        <v>1865470.8299999998</v>
      </c>
      <c r="H34" s="88">
        <v>1890771</v>
      </c>
      <c r="I34" s="84">
        <v>1785374</v>
      </c>
      <c r="J34" s="85">
        <v>2069896</v>
      </c>
    </row>
    <row r="35" spans="1:10" s="1" customFormat="1" x14ac:dyDescent="0.3">
      <c r="A35" s="5" t="s">
        <v>94</v>
      </c>
      <c r="B35" s="63">
        <v>0</v>
      </c>
      <c r="C35" s="91">
        <v>1229.7899999999997</v>
      </c>
      <c r="D35" s="216">
        <v>-1</v>
      </c>
      <c r="E35" s="91">
        <v>0</v>
      </c>
      <c r="F35" s="97" t="s">
        <v>469</v>
      </c>
      <c r="G35" s="90">
        <v>4846.43</v>
      </c>
      <c r="H35" s="90">
        <v>9333</v>
      </c>
      <c r="I35" s="64">
        <v>3614</v>
      </c>
      <c r="J35" s="67">
        <v>1045</v>
      </c>
    </row>
    <row r="36" spans="1:10" x14ac:dyDescent="0.3">
      <c r="A36" s="3" t="s">
        <v>94</v>
      </c>
      <c r="B36" s="23">
        <v>0</v>
      </c>
      <c r="C36" s="52">
        <v>1229.7899999999997</v>
      </c>
      <c r="D36" s="218">
        <v>-1</v>
      </c>
      <c r="E36" s="52">
        <v>0</v>
      </c>
      <c r="F36" s="81" t="s">
        <v>469</v>
      </c>
      <c r="G36" s="52">
        <v>4846.43</v>
      </c>
      <c r="H36" s="52">
        <v>9333</v>
      </c>
      <c r="I36" s="88">
        <v>3614</v>
      </c>
      <c r="J36" s="85">
        <v>1045</v>
      </c>
    </row>
    <row r="37" spans="1:10" x14ac:dyDescent="0.3">
      <c r="A37" s="2" t="s">
        <v>22</v>
      </c>
      <c r="B37" s="78">
        <v>11736081.749999998</v>
      </c>
      <c r="C37" s="79">
        <v>9287233.3958566152</v>
      </c>
      <c r="D37" s="219">
        <v>0.26367899349185153</v>
      </c>
      <c r="E37" s="79">
        <v>10358120</v>
      </c>
      <c r="F37" s="80">
        <v>0.13303203187450996</v>
      </c>
      <c r="G37" s="79">
        <v>6574675.4999999991</v>
      </c>
      <c r="H37" s="79">
        <v>9952714</v>
      </c>
      <c r="I37" s="64">
        <v>9113461</v>
      </c>
      <c r="J37" s="67">
        <v>8486001</v>
      </c>
    </row>
    <row r="38" spans="1:10" x14ac:dyDescent="0.3">
      <c r="A38" s="3" t="s">
        <v>416</v>
      </c>
      <c r="B38" s="23">
        <v>11736081.749999998</v>
      </c>
      <c r="C38" s="52">
        <v>9283829.5158566143</v>
      </c>
      <c r="D38" s="218">
        <v>0.2641423164821135</v>
      </c>
      <c r="E38" s="52">
        <v>10358120</v>
      </c>
      <c r="F38" s="81">
        <v>0.13303203187450996</v>
      </c>
      <c r="G38" s="52">
        <v>6557164.459999999</v>
      </c>
      <c r="H38" s="52">
        <v>9952714</v>
      </c>
      <c r="I38" s="82">
        <v>9113461</v>
      </c>
      <c r="J38" s="83">
        <v>8486001</v>
      </c>
    </row>
    <row r="39" spans="1:10" x14ac:dyDescent="0.3">
      <c r="A39" s="3" t="s">
        <v>417</v>
      </c>
      <c r="B39" s="23">
        <v>0</v>
      </c>
      <c r="C39" s="52">
        <v>3403.88</v>
      </c>
      <c r="D39" s="218">
        <v>-1</v>
      </c>
      <c r="E39" s="52">
        <v>0</v>
      </c>
      <c r="F39" s="81" t="s">
        <v>469</v>
      </c>
      <c r="G39" s="52">
        <v>17511.039999999997</v>
      </c>
      <c r="H39" s="52">
        <v>0</v>
      </c>
      <c r="I39" s="84">
        <v>0</v>
      </c>
      <c r="J39" s="85">
        <v>0</v>
      </c>
    </row>
    <row r="40" spans="1:10" x14ac:dyDescent="0.3">
      <c r="A40" s="2" t="s">
        <v>23</v>
      </c>
      <c r="B40" s="78">
        <v>19000</v>
      </c>
      <c r="C40" s="79">
        <v>3877.6499999999996</v>
      </c>
      <c r="D40" s="219">
        <v>3.8998749242453554</v>
      </c>
      <c r="E40" s="79">
        <v>13404</v>
      </c>
      <c r="F40" s="80">
        <v>0.41748731721874077</v>
      </c>
      <c r="G40" s="79">
        <v>6254.6900000000005</v>
      </c>
      <c r="H40" s="79">
        <v>28009</v>
      </c>
      <c r="I40" s="64">
        <v>24652</v>
      </c>
      <c r="J40" s="67">
        <v>13175</v>
      </c>
    </row>
    <row r="41" spans="1:10" x14ac:dyDescent="0.3">
      <c r="A41" s="3" t="s">
        <v>24</v>
      </c>
      <c r="B41" s="23">
        <v>6000</v>
      </c>
      <c r="C41" s="52">
        <v>3377.8699999999994</v>
      </c>
      <c r="D41" s="218">
        <v>0.77626729270220607</v>
      </c>
      <c r="E41" s="52">
        <v>3600</v>
      </c>
      <c r="F41" s="81">
        <v>0.66666666666666674</v>
      </c>
      <c r="G41" s="52">
        <v>6044.6900000000005</v>
      </c>
      <c r="H41" s="52">
        <v>24803</v>
      </c>
      <c r="I41" s="82">
        <v>12893</v>
      </c>
      <c r="J41" s="83">
        <v>9632</v>
      </c>
    </row>
    <row r="42" spans="1:10" x14ac:dyDescent="0.3">
      <c r="A42" s="3" t="s">
        <v>23</v>
      </c>
      <c r="B42" s="23">
        <v>13000</v>
      </c>
      <c r="C42" s="52">
        <v>499.78</v>
      </c>
      <c r="D42" s="218">
        <v>25.011445035815761</v>
      </c>
      <c r="E42" s="52">
        <v>9804</v>
      </c>
      <c r="F42" s="81">
        <v>0.32598939208486333</v>
      </c>
      <c r="G42" s="52">
        <v>210</v>
      </c>
      <c r="H42" s="52">
        <v>3206</v>
      </c>
      <c r="I42" s="82">
        <v>7549</v>
      </c>
      <c r="J42" s="83">
        <v>3543</v>
      </c>
    </row>
    <row r="43" spans="1:10" x14ac:dyDescent="0.3">
      <c r="A43" s="11" t="s">
        <v>34</v>
      </c>
      <c r="B43" s="87">
        <v>0</v>
      </c>
      <c r="C43" s="88">
        <v>0</v>
      </c>
      <c r="D43" s="220" t="s">
        <v>469</v>
      </c>
      <c r="E43" s="88">
        <v>0</v>
      </c>
      <c r="F43" s="89" t="s">
        <v>469</v>
      </c>
      <c r="G43" s="88">
        <v>0</v>
      </c>
      <c r="H43" s="88">
        <v>0</v>
      </c>
      <c r="I43" s="84">
        <v>4210</v>
      </c>
      <c r="J43" s="85">
        <v>0</v>
      </c>
    </row>
    <row r="44" spans="1:10" s="1" customFormat="1" x14ac:dyDescent="0.3">
      <c r="A44" s="13" t="s">
        <v>96</v>
      </c>
      <c r="B44" s="78">
        <v>162450</v>
      </c>
      <c r="C44" s="94">
        <v>173853.27000000002</v>
      </c>
      <c r="D44" s="219">
        <v>-6.5591346081670054E-2</v>
      </c>
      <c r="E44" s="94">
        <v>159500</v>
      </c>
      <c r="F44" s="95">
        <v>1.8495297805642741E-2</v>
      </c>
      <c r="G44" s="64">
        <v>13724.32</v>
      </c>
      <c r="H44" s="64">
        <v>50712</v>
      </c>
      <c r="I44" s="64">
        <v>301230</v>
      </c>
      <c r="J44" s="67">
        <v>171224</v>
      </c>
    </row>
    <row r="45" spans="1:10" x14ac:dyDescent="0.3">
      <c r="A45" s="12" t="s">
        <v>96</v>
      </c>
      <c r="B45" s="23">
        <v>162450</v>
      </c>
      <c r="C45" s="82">
        <v>173853.27000000002</v>
      </c>
      <c r="D45" s="218">
        <v>-6.5591346081670054E-2</v>
      </c>
      <c r="E45" s="82">
        <v>159500</v>
      </c>
      <c r="F45" s="96">
        <v>1.8495297805642741E-2</v>
      </c>
      <c r="G45" s="82">
        <v>13724.32</v>
      </c>
      <c r="H45" s="82">
        <v>50712</v>
      </c>
      <c r="I45" s="82">
        <v>301230</v>
      </c>
      <c r="J45" s="83">
        <v>171224</v>
      </c>
    </row>
    <row r="46" spans="1:10" x14ac:dyDescent="0.3">
      <c r="A46" s="17" t="s">
        <v>2</v>
      </c>
      <c r="B46" s="68">
        <v>24124449.18</v>
      </c>
      <c r="C46" s="71">
        <v>21123126.165726818</v>
      </c>
      <c r="D46" s="217">
        <v>0.14208706565143547</v>
      </c>
      <c r="E46" s="71">
        <v>21777274</v>
      </c>
      <c r="F46" s="19">
        <v>0.10778094540207372</v>
      </c>
      <c r="G46" s="26">
        <v>18561271.109999999</v>
      </c>
      <c r="H46" s="26">
        <v>22790132</v>
      </c>
      <c r="I46" s="76">
        <v>23245342</v>
      </c>
      <c r="J46" s="71">
        <v>23096896</v>
      </c>
    </row>
  </sheetData>
  <mergeCells count="3">
    <mergeCell ref="A3:A4"/>
    <mergeCell ref="A8:A9"/>
    <mergeCell ref="A19:A20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showGridLines="0" zoomScale="90" zoomScaleNormal="90" zoomScaleSheetLayoutView="80" workbookViewId="0"/>
  </sheetViews>
  <sheetFormatPr defaultRowHeight="14.4" x14ac:dyDescent="0.3"/>
  <cols>
    <col min="1" max="1" width="45.6640625" customWidth="1"/>
    <col min="2" max="3" width="15.6640625" style="21" customWidth="1"/>
    <col min="4" max="4" width="15.6640625" style="74" customWidth="1"/>
    <col min="5" max="5" width="15.6640625" style="21" customWidth="1"/>
    <col min="6" max="6" width="15.6640625" style="74" customWidth="1"/>
    <col min="7" max="10" width="15.6640625" style="21" customWidth="1"/>
  </cols>
  <sheetData>
    <row r="1" spans="1:10" s="28" customFormat="1" ht="18" x14ac:dyDescent="0.35">
      <c r="A1" s="27" t="s">
        <v>410</v>
      </c>
      <c r="B1" s="44"/>
      <c r="C1" s="44"/>
      <c r="D1" s="59"/>
      <c r="E1" s="44"/>
      <c r="F1" s="59"/>
      <c r="G1" s="44"/>
      <c r="H1" s="44"/>
      <c r="I1" s="44"/>
      <c r="J1" s="44"/>
    </row>
    <row r="3" spans="1:10" x14ac:dyDescent="0.3">
      <c r="A3" s="266" t="s">
        <v>87</v>
      </c>
      <c r="B3" s="60"/>
      <c r="C3" s="60"/>
      <c r="D3" s="61"/>
      <c r="E3" s="60"/>
      <c r="F3" s="61"/>
      <c r="G3" s="60"/>
      <c r="H3" s="60"/>
      <c r="I3" s="60"/>
      <c r="J3" s="60"/>
    </row>
    <row r="4" spans="1:10" ht="43.2" x14ac:dyDescent="0.3">
      <c r="A4" s="266"/>
      <c r="B4" s="22" t="s">
        <v>398</v>
      </c>
      <c r="C4" s="22" t="s">
        <v>407</v>
      </c>
      <c r="D4" s="48" t="s">
        <v>409</v>
      </c>
      <c r="E4" s="22" t="s">
        <v>95</v>
      </c>
      <c r="F4" s="48" t="s">
        <v>397</v>
      </c>
      <c r="G4" s="47" t="s">
        <v>414</v>
      </c>
      <c r="H4" s="47" t="s">
        <v>88</v>
      </c>
      <c r="I4" s="50" t="s">
        <v>89</v>
      </c>
      <c r="J4" s="51" t="s">
        <v>90</v>
      </c>
    </row>
    <row r="5" spans="1:10" s="6" customFormat="1" x14ac:dyDescent="0.3">
      <c r="A5" s="2" t="s">
        <v>384</v>
      </c>
      <c r="B5" s="63">
        <v>767463.2</v>
      </c>
      <c r="C5" s="90">
        <v>425208.83058140246</v>
      </c>
      <c r="D5" s="65">
        <v>0.80490889370905472</v>
      </c>
      <c r="E5" s="91">
        <v>638118</v>
      </c>
      <c r="F5" s="65">
        <v>0.20269793361102484</v>
      </c>
      <c r="G5" s="91">
        <v>615634.98</v>
      </c>
      <c r="H5" s="90">
        <v>381049</v>
      </c>
      <c r="I5" s="90">
        <v>212742</v>
      </c>
      <c r="J5" s="92">
        <v>156273</v>
      </c>
    </row>
    <row r="6" spans="1:10" s="6" customFormat="1" x14ac:dyDescent="0.3">
      <c r="A6" s="3" t="s">
        <v>0</v>
      </c>
      <c r="B6" s="23">
        <v>2954150.4799999995</v>
      </c>
      <c r="C6" s="52">
        <v>2260221.3162228325</v>
      </c>
      <c r="D6" s="62">
        <v>0.30701823701796882</v>
      </c>
      <c r="E6" s="25">
        <v>2562094</v>
      </c>
      <c r="F6" s="62">
        <v>0.15302189537152011</v>
      </c>
      <c r="G6" s="25">
        <v>2181858.1799999992</v>
      </c>
      <c r="H6" s="52">
        <v>2192011</v>
      </c>
      <c r="I6" s="52">
        <v>2514259</v>
      </c>
      <c r="J6" s="57">
        <v>2943901</v>
      </c>
    </row>
    <row r="7" spans="1:10" s="6" customFormat="1" x14ac:dyDescent="0.3">
      <c r="A7" s="136" t="s">
        <v>1</v>
      </c>
      <c r="B7" s="23">
        <v>5231123.6000000006</v>
      </c>
      <c r="C7" s="52">
        <v>3625786.1021517105</v>
      </c>
      <c r="D7" s="62">
        <v>0.44275570941584452</v>
      </c>
      <c r="E7" s="25">
        <v>4080954</v>
      </c>
      <c r="F7" s="62">
        <v>0.28183841327297499</v>
      </c>
      <c r="G7" s="25">
        <v>3513241.3699999992</v>
      </c>
      <c r="H7" s="52">
        <v>3815496</v>
      </c>
      <c r="I7" s="52">
        <v>3665743</v>
      </c>
      <c r="J7" s="57">
        <v>4492709</v>
      </c>
    </row>
    <row r="8" spans="1:10" x14ac:dyDescent="0.3">
      <c r="A8" s="16" t="s">
        <v>2</v>
      </c>
      <c r="B8" s="68">
        <v>8952737.2800000012</v>
      </c>
      <c r="C8" s="69">
        <v>6311216.2489559455</v>
      </c>
      <c r="D8" s="70">
        <v>0.41854389500297007</v>
      </c>
      <c r="E8" s="76">
        <v>7281166</v>
      </c>
      <c r="F8" s="70">
        <v>0.2295746697712977</v>
      </c>
      <c r="G8" s="69">
        <v>6310734.5299999984</v>
      </c>
      <c r="H8" s="69">
        <v>6388556</v>
      </c>
      <c r="I8" s="69">
        <v>6392744</v>
      </c>
      <c r="J8" s="71">
        <v>7592883</v>
      </c>
    </row>
    <row r="9" spans="1:10" x14ac:dyDescent="0.3">
      <c r="A9" s="6"/>
      <c r="B9" s="72"/>
      <c r="C9" s="72"/>
      <c r="D9" s="73"/>
      <c r="E9" s="72"/>
      <c r="H9" s="72"/>
    </row>
    <row r="10" spans="1:10" x14ac:dyDescent="0.3">
      <c r="A10" s="266" t="s">
        <v>3</v>
      </c>
      <c r="B10" s="45"/>
      <c r="C10" s="45"/>
      <c r="D10" s="75"/>
      <c r="E10" s="45"/>
      <c r="F10" s="75"/>
      <c r="G10" s="45"/>
      <c r="H10" s="45"/>
      <c r="I10" s="45"/>
      <c r="J10" s="45"/>
    </row>
    <row r="11" spans="1:10" ht="43.2" x14ac:dyDescent="0.3">
      <c r="A11" s="267"/>
      <c r="B11" s="22" t="s">
        <v>398</v>
      </c>
      <c r="C11" s="22" t="s">
        <v>407</v>
      </c>
      <c r="D11" s="48" t="s">
        <v>409</v>
      </c>
      <c r="E11" s="22" t="s">
        <v>95</v>
      </c>
      <c r="F11" s="49" t="s">
        <v>289</v>
      </c>
      <c r="G11" s="47" t="s">
        <v>414</v>
      </c>
      <c r="H11" s="47" t="s">
        <v>88</v>
      </c>
      <c r="I11" s="50" t="s">
        <v>89</v>
      </c>
      <c r="J11" s="51" t="s">
        <v>90</v>
      </c>
    </row>
    <row r="12" spans="1:10" x14ac:dyDescent="0.3">
      <c r="A12" s="3" t="s">
        <v>411</v>
      </c>
      <c r="B12" s="23">
        <v>767463.2</v>
      </c>
      <c r="C12" s="52">
        <v>425208.83058140246</v>
      </c>
      <c r="D12" s="8">
        <v>0.80490889370905472</v>
      </c>
      <c r="E12" s="25">
        <v>638118</v>
      </c>
      <c r="F12" s="8">
        <v>0.20269793361102484</v>
      </c>
      <c r="G12" s="137">
        <v>615634.98</v>
      </c>
      <c r="H12" s="52">
        <v>381049</v>
      </c>
      <c r="I12" s="52">
        <v>212742</v>
      </c>
      <c r="J12" s="57">
        <v>156273</v>
      </c>
    </row>
    <row r="13" spans="1:10" x14ac:dyDescent="0.3">
      <c r="A13" s="16" t="s">
        <v>2</v>
      </c>
      <c r="B13" s="68">
        <v>767463.2</v>
      </c>
      <c r="C13" s="76">
        <v>425208.83058140246</v>
      </c>
      <c r="D13" s="77">
        <v>0.80490889370905472</v>
      </c>
      <c r="E13" s="76">
        <v>638118</v>
      </c>
      <c r="F13" s="77">
        <v>0.20269793361102484</v>
      </c>
      <c r="G13" s="76">
        <v>615634.98</v>
      </c>
      <c r="H13" s="76">
        <v>381049</v>
      </c>
      <c r="I13" s="76">
        <v>212742</v>
      </c>
      <c r="J13" s="71">
        <v>156273</v>
      </c>
    </row>
    <row r="14" spans="1:10" x14ac:dyDescent="0.3">
      <c r="A14" s="6"/>
      <c r="B14" s="72"/>
      <c r="C14" s="72"/>
      <c r="D14" s="73"/>
      <c r="E14" s="72"/>
      <c r="H14" s="72"/>
    </row>
    <row r="15" spans="1:10" x14ac:dyDescent="0.3">
      <c r="A15" s="266" t="s">
        <v>9</v>
      </c>
      <c r="B15" s="45"/>
      <c r="C15" s="45"/>
      <c r="D15" s="75"/>
      <c r="E15" s="45"/>
      <c r="F15" s="75"/>
      <c r="G15" s="45"/>
      <c r="H15" s="45"/>
      <c r="I15" s="45"/>
      <c r="J15" s="45"/>
    </row>
    <row r="16" spans="1:10" ht="43.2" x14ac:dyDescent="0.3">
      <c r="A16" s="267"/>
      <c r="B16" s="22" t="s">
        <v>398</v>
      </c>
      <c r="C16" s="22" t="s">
        <v>407</v>
      </c>
      <c r="D16" s="48" t="s">
        <v>409</v>
      </c>
      <c r="E16" s="22" t="s">
        <v>95</v>
      </c>
      <c r="F16" s="49" t="s">
        <v>289</v>
      </c>
      <c r="G16" s="47" t="s">
        <v>414</v>
      </c>
      <c r="H16" s="47" t="s">
        <v>88</v>
      </c>
      <c r="I16" s="50" t="s">
        <v>89</v>
      </c>
      <c r="J16" s="51" t="s">
        <v>90</v>
      </c>
    </row>
    <row r="17" spans="1:10" x14ac:dyDescent="0.3">
      <c r="A17" s="2" t="s">
        <v>10</v>
      </c>
      <c r="B17" s="78">
        <v>445116.87999999995</v>
      </c>
      <c r="C17" s="79">
        <v>314142.81058140239</v>
      </c>
      <c r="D17" s="80">
        <v>0.41692524866698766</v>
      </c>
      <c r="E17" s="94">
        <v>279168</v>
      </c>
      <c r="F17" s="80">
        <v>0.5944409101329664</v>
      </c>
      <c r="G17" s="79">
        <v>246954.89</v>
      </c>
      <c r="H17" s="79">
        <v>222034</v>
      </c>
      <c r="I17" s="64">
        <v>171177</v>
      </c>
      <c r="J17" s="67">
        <v>152628</v>
      </c>
    </row>
    <row r="18" spans="1:10" x14ac:dyDescent="0.3">
      <c r="A18" s="3" t="s">
        <v>11</v>
      </c>
      <c r="B18" s="23">
        <v>287162.94999999995</v>
      </c>
      <c r="C18" s="52">
        <v>210431.03029692755</v>
      </c>
      <c r="D18" s="81">
        <v>0.3646416576243543</v>
      </c>
      <c r="E18" s="25">
        <v>190032</v>
      </c>
      <c r="F18" s="81">
        <v>0.51112944135724492</v>
      </c>
      <c r="G18" s="52">
        <v>171299.44</v>
      </c>
      <c r="H18" s="52">
        <v>133570</v>
      </c>
      <c r="I18" s="82">
        <v>103663</v>
      </c>
      <c r="J18" s="83">
        <v>100518</v>
      </c>
    </row>
    <row r="19" spans="1:10" x14ac:dyDescent="0.3">
      <c r="A19" s="3" t="s">
        <v>12</v>
      </c>
      <c r="B19" s="23">
        <v>13967.960000000001</v>
      </c>
      <c r="C19" s="52">
        <v>1247.2119103438868</v>
      </c>
      <c r="D19" s="81">
        <v>10.199347828669062</v>
      </c>
      <c r="E19" s="25">
        <v>2592</v>
      </c>
      <c r="F19" s="81">
        <v>4.3888734567901242</v>
      </c>
      <c r="G19" s="52">
        <v>4454.9399999999996</v>
      </c>
      <c r="H19" s="52">
        <v>23891</v>
      </c>
      <c r="I19" s="82">
        <v>18139</v>
      </c>
      <c r="J19" s="83">
        <v>6141</v>
      </c>
    </row>
    <row r="20" spans="1:10" x14ac:dyDescent="0.3">
      <c r="A20" s="3" t="s">
        <v>13</v>
      </c>
      <c r="B20" s="23">
        <v>100395.37</v>
      </c>
      <c r="C20" s="52">
        <v>73306.183273063099</v>
      </c>
      <c r="D20" s="81">
        <v>0.36953481299156676</v>
      </c>
      <c r="E20" s="25">
        <v>62820</v>
      </c>
      <c r="F20" s="81">
        <v>0.59814342566061751</v>
      </c>
      <c r="G20" s="52">
        <v>55823.849999999991</v>
      </c>
      <c r="H20" s="52">
        <v>52876</v>
      </c>
      <c r="I20" s="82">
        <v>43083</v>
      </c>
      <c r="J20" s="83">
        <v>38612</v>
      </c>
    </row>
    <row r="21" spans="1:10" x14ac:dyDescent="0.3">
      <c r="A21" s="3" t="s">
        <v>14</v>
      </c>
      <c r="B21" s="23">
        <v>12552.240000000003</v>
      </c>
      <c r="C21" s="52">
        <v>9650.7072759551156</v>
      </c>
      <c r="D21" s="81">
        <v>0.30065493036703139</v>
      </c>
      <c r="E21" s="25">
        <v>7548</v>
      </c>
      <c r="F21" s="81">
        <v>0.66298887122416583</v>
      </c>
      <c r="G21" s="52">
        <v>6837.42</v>
      </c>
      <c r="H21" s="52">
        <v>3176</v>
      </c>
      <c r="I21" s="82">
        <v>2965</v>
      </c>
      <c r="J21" s="83">
        <v>3830</v>
      </c>
    </row>
    <row r="22" spans="1:10" x14ac:dyDescent="0.3">
      <c r="A22" s="3" t="s">
        <v>15</v>
      </c>
      <c r="B22" s="23">
        <v>13601.039999999997</v>
      </c>
      <c r="C22" s="52">
        <v>8796.4866863943989</v>
      </c>
      <c r="D22" s="81">
        <v>0.54619002846179954</v>
      </c>
      <c r="E22" s="25">
        <v>11208</v>
      </c>
      <c r="F22" s="81">
        <v>0.21351177730192705</v>
      </c>
      <c r="G22" s="52">
        <v>6622.369999999999</v>
      </c>
      <c r="H22" s="52">
        <v>4967</v>
      </c>
      <c r="I22" s="82">
        <v>1319</v>
      </c>
      <c r="J22" s="83">
        <v>1232</v>
      </c>
    </row>
    <row r="23" spans="1:10" x14ac:dyDescent="0.3">
      <c r="A23" s="3" t="s">
        <v>412</v>
      </c>
      <c r="B23" s="23">
        <v>7911.1200000000017</v>
      </c>
      <c r="C23" s="52">
        <v>5996.4251387183458</v>
      </c>
      <c r="D23" s="81">
        <v>0.31930605602305517</v>
      </c>
      <c r="E23" s="25">
        <v>4968</v>
      </c>
      <c r="F23" s="81">
        <v>0.59241545893719838</v>
      </c>
      <c r="G23" s="52">
        <v>1998.9499999999998</v>
      </c>
      <c r="H23" s="52">
        <v>3554</v>
      </c>
      <c r="I23" s="82">
        <v>2008</v>
      </c>
      <c r="J23" s="83">
        <v>2295</v>
      </c>
    </row>
    <row r="24" spans="1:10" x14ac:dyDescent="0.3">
      <c r="A24" s="3" t="s">
        <v>413</v>
      </c>
      <c r="B24" s="23">
        <v>9526.2000000000007</v>
      </c>
      <c r="C24" s="52">
        <v>4714.7659999999996</v>
      </c>
      <c r="D24" s="81">
        <v>1.0205032444876379</v>
      </c>
      <c r="E24" s="25">
        <v>0</v>
      </c>
      <c r="F24" s="81" t="s">
        <v>469</v>
      </c>
      <c r="G24" s="52">
        <v>-82.08</v>
      </c>
      <c r="H24" s="52">
        <v>0</v>
      </c>
      <c r="I24" s="84">
        <v>0</v>
      </c>
      <c r="J24" s="85">
        <v>0</v>
      </c>
    </row>
    <row r="25" spans="1:10" x14ac:dyDescent="0.3">
      <c r="A25" s="2" t="s">
        <v>16</v>
      </c>
      <c r="B25" s="78">
        <v>298986.32</v>
      </c>
      <c r="C25" s="79">
        <v>99991.760000000009</v>
      </c>
      <c r="D25" s="80">
        <v>1.9901095850298063</v>
      </c>
      <c r="E25" s="94">
        <v>330550</v>
      </c>
      <c r="F25" s="80">
        <v>-9.5488367871728874E-2</v>
      </c>
      <c r="G25" s="79">
        <v>368277.92</v>
      </c>
      <c r="H25" s="79">
        <v>139865</v>
      </c>
      <c r="I25" s="64">
        <v>40255</v>
      </c>
      <c r="J25" s="67">
        <v>3240</v>
      </c>
    </row>
    <row r="26" spans="1:10" s="6" customFormat="1" x14ac:dyDescent="0.3">
      <c r="A26" s="3" t="s">
        <v>17</v>
      </c>
      <c r="B26" s="23">
        <v>298986.32</v>
      </c>
      <c r="C26" s="52">
        <v>99991.760000000009</v>
      </c>
      <c r="D26" s="81">
        <v>1.9901095850298063</v>
      </c>
      <c r="E26" s="25">
        <v>330550</v>
      </c>
      <c r="F26" s="81">
        <v>-9.5488367871728874E-2</v>
      </c>
      <c r="G26" s="52">
        <v>368277.92</v>
      </c>
      <c r="H26" s="52">
        <v>139510</v>
      </c>
      <c r="I26" s="82">
        <v>40255</v>
      </c>
      <c r="J26" s="83">
        <v>3240</v>
      </c>
    </row>
    <row r="27" spans="1:10" x14ac:dyDescent="0.3">
      <c r="A27" s="3" t="s">
        <v>18</v>
      </c>
      <c r="B27" s="23">
        <v>0</v>
      </c>
      <c r="C27" s="52">
        <v>0</v>
      </c>
      <c r="D27" s="81" t="s">
        <v>469</v>
      </c>
      <c r="E27" s="25">
        <v>0</v>
      </c>
      <c r="F27" s="81" t="s">
        <v>469</v>
      </c>
      <c r="G27" s="52">
        <v>0</v>
      </c>
      <c r="H27" s="52">
        <v>355</v>
      </c>
      <c r="I27" s="84">
        <v>0</v>
      </c>
      <c r="J27" s="85">
        <v>0</v>
      </c>
    </row>
    <row r="28" spans="1:10" x14ac:dyDescent="0.3">
      <c r="A28" s="2" t="s">
        <v>19</v>
      </c>
      <c r="B28" s="78">
        <v>5760</v>
      </c>
      <c r="C28" s="79">
        <v>2328.36</v>
      </c>
      <c r="D28" s="80">
        <v>1.4738442508890377</v>
      </c>
      <c r="E28" s="94">
        <v>4800</v>
      </c>
      <c r="F28" s="80">
        <v>0.19999999999999996</v>
      </c>
      <c r="G28" s="79">
        <v>402.16999999999996</v>
      </c>
      <c r="H28" s="79">
        <v>1590</v>
      </c>
      <c r="I28" s="64">
        <v>141</v>
      </c>
      <c r="J28" s="67">
        <v>0</v>
      </c>
    </row>
    <row r="29" spans="1:10" x14ac:dyDescent="0.3">
      <c r="A29" s="3" t="s">
        <v>20</v>
      </c>
      <c r="B29" s="23">
        <v>0</v>
      </c>
      <c r="C29" s="52">
        <v>903.07</v>
      </c>
      <c r="D29" s="81">
        <v>-1</v>
      </c>
      <c r="E29" s="25">
        <v>0</v>
      </c>
      <c r="F29" s="81" t="s">
        <v>469</v>
      </c>
      <c r="G29" s="52">
        <v>0</v>
      </c>
      <c r="H29" s="52">
        <v>330</v>
      </c>
      <c r="I29" s="82">
        <v>141</v>
      </c>
      <c r="J29" s="83">
        <v>0</v>
      </c>
    </row>
    <row r="30" spans="1:10" x14ac:dyDescent="0.3">
      <c r="A30" s="11" t="s">
        <v>419</v>
      </c>
      <c r="B30" s="87">
        <v>5760</v>
      </c>
      <c r="C30" s="88">
        <v>1425.29</v>
      </c>
      <c r="D30" s="89">
        <v>3.0412828266528216</v>
      </c>
      <c r="E30" s="126">
        <v>4800</v>
      </c>
      <c r="F30" s="89">
        <v>0.19999999999999996</v>
      </c>
      <c r="G30" s="88">
        <v>402.16999999999996</v>
      </c>
      <c r="H30" s="88">
        <v>1260</v>
      </c>
      <c r="I30" s="84">
        <v>0</v>
      </c>
      <c r="J30" s="85">
        <v>0</v>
      </c>
    </row>
    <row r="31" spans="1:10" x14ac:dyDescent="0.3">
      <c r="A31" s="2" t="s">
        <v>23</v>
      </c>
      <c r="B31" s="78">
        <v>17600</v>
      </c>
      <c r="C31" s="79">
        <v>8745.9</v>
      </c>
      <c r="D31" s="80">
        <v>1.0123715112224017</v>
      </c>
      <c r="E31" s="94">
        <v>23600</v>
      </c>
      <c r="F31" s="80">
        <v>-0.25423728813559321</v>
      </c>
      <c r="G31" s="79">
        <v>0</v>
      </c>
      <c r="H31" s="79">
        <v>2560</v>
      </c>
      <c r="I31" s="64">
        <v>1169</v>
      </c>
      <c r="J31" s="67">
        <v>405</v>
      </c>
    </row>
    <row r="32" spans="1:10" x14ac:dyDescent="0.3">
      <c r="A32" s="3" t="s">
        <v>24</v>
      </c>
      <c r="B32" s="23">
        <v>3600</v>
      </c>
      <c r="C32" s="52">
        <v>1245.9000000000001</v>
      </c>
      <c r="D32" s="81">
        <v>1.8894774861545867</v>
      </c>
      <c r="E32" s="25">
        <v>3600</v>
      </c>
      <c r="F32" s="81">
        <v>0</v>
      </c>
      <c r="G32" s="52">
        <v>0</v>
      </c>
      <c r="H32" s="52">
        <v>2560</v>
      </c>
      <c r="I32" s="82">
        <v>1169</v>
      </c>
      <c r="J32" s="83">
        <v>405</v>
      </c>
    </row>
    <row r="33" spans="1:11" x14ac:dyDescent="0.3">
      <c r="A33" s="11" t="s">
        <v>23</v>
      </c>
      <c r="B33" s="87">
        <v>14000</v>
      </c>
      <c r="C33" s="88">
        <v>7500</v>
      </c>
      <c r="D33" s="89">
        <v>0.8666666666666667</v>
      </c>
      <c r="E33" s="126">
        <v>20000</v>
      </c>
      <c r="F33" s="89">
        <v>-0.30000000000000004</v>
      </c>
      <c r="G33" s="88">
        <v>0</v>
      </c>
      <c r="H33" s="88">
        <v>0</v>
      </c>
      <c r="I33" s="84">
        <v>0</v>
      </c>
      <c r="J33" s="85">
        <v>0</v>
      </c>
    </row>
    <row r="34" spans="1:11" s="1" customFormat="1" x14ac:dyDescent="0.3">
      <c r="A34" s="13" t="s">
        <v>96</v>
      </c>
      <c r="B34" s="78">
        <v>0</v>
      </c>
      <c r="C34" s="94">
        <v>0</v>
      </c>
      <c r="D34" s="95" t="s">
        <v>469</v>
      </c>
      <c r="E34" s="94">
        <v>0</v>
      </c>
      <c r="F34" s="80" t="s">
        <v>469</v>
      </c>
      <c r="G34" s="64">
        <v>0</v>
      </c>
      <c r="H34" s="94">
        <v>15000</v>
      </c>
      <c r="I34" s="64">
        <v>0</v>
      </c>
      <c r="J34" s="67">
        <v>0</v>
      </c>
    </row>
    <row r="35" spans="1:11" x14ac:dyDescent="0.3">
      <c r="A35" s="12" t="s">
        <v>96</v>
      </c>
      <c r="B35" s="23">
        <v>0</v>
      </c>
      <c r="C35" s="82">
        <v>0</v>
      </c>
      <c r="D35" s="96" t="s">
        <v>469</v>
      </c>
      <c r="E35" s="25">
        <v>0</v>
      </c>
      <c r="F35" s="81" t="s">
        <v>469</v>
      </c>
      <c r="G35" s="82">
        <v>0</v>
      </c>
      <c r="H35" s="82">
        <v>15000</v>
      </c>
      <c r="I35" s="82">
        <v>0</v>
      </c>
      <c r="J35" s="83">
        <v>0</v>
      </c>
    </row>
    <row r="36" spans="1:11" x14ac:dyDescent="0.3">
      <c r="A36" s="17" t="s">
        <v>2</v>
      </c>
      <c r="B36" s="68">
        <v>767463.2</v>
      </c>
      <c r="C36" s="71">
        <v>425208.83058140241</v>
      </c>
      <c r="D36" s="19">
        <v>0.80490889370905494</v>
      </c>
      <c r="E36" s="76">
        <v>638118</v>
      </c>
      <c r="F36" s="19">
        <v>0.20269793361102484</v>
      </c>
      <c r="G36" s="26">
        <v>615634.9800000001</v>
      </c>
      <c r="H36" s="71">
        <v>381049</v>
      </c>
      <c r="I36" s="26">
        <v>212742</v>
      </c>
      <c r="J36" s="26">
        <v>156273</v>
      </c>
    </row>
    <row r="43" spans="1:11" x14ac:dyDescent="0.3">
      <c r="D43" s="21"/>
      <c r="F43" s="21"/>
      <c r="K43" s="21"/>
    </row>
  </sheetData>
  <mergeCells count="3">
    <mergeCell ref="A3:A4"/>
    <mergeCell ref="A10:A11"/>
    <mergeCell ref="A15:A16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showGridLines="0" zoomScale="90" zoomScaleNormal="90" zoomScaleSheetLayoutView="80" workbookViewId="0"/>
  </sheetViews>
  <sheetFormatPr defaultRowHeight="14.4" x14ac:dyDescent="0.3"/>
  <cols>
    <col min="1" max="1" width="45.6640625" customWidth="1"/>
    <col min="2" max="5" width="15.6640625" style="21" customWidth="1"/>
    <col min="6" max="6" width="15.6640625" style="58" customWidth="1"/>
    <col min="7" max="10" width="15.6640625" style="21" customWidth="1"/>
  </cols>
  <sheetData>
    <row r="1" spans="1:10" s="28" customFormat="1" ht="18" x14ac:dyDescent="0.35">
      <c r="A1" s="30" t="s">
        <v>307</v>
      </c>
      <c r="B1" s="29"/>
      <c r="C1" s="29"/>
      <c r="D1" s="29"/>
      <c r="E1" s="29"/>
      <c r="F1" s="43"/>
      <c r="G1" s="44"/>
      <c r="H1" s="29"/>
      <c r="I1" s="44"/>
      <c r="J1" s="44"/>
    </row>
    <row r="3" spans="1:10" x14ac:dyDescent="0.3">
      <c r="A3" s="266" t="s">
        <v>87</v>
      </c>
      <c r="B3" s="60"/>
      <c r="C3" s="60"/>
      <c r="D3" s="60"/>
      <c r="E3" s="60"/>
      <c r="F3" s="109"/>
      <c r="G3" s="60"/>
      <c r="H3" s="60"/>
      <c r="I3" s="60"/>
      <c r="J3" s="60"/>
    </row>
    <row r="4" spans="1:10" ht="43.2" x14ac:dyDescent="0.3">
      <c r="A4" s="266"/>
      <c r="B4" s="131" t="s">
        <v>398</v>
      </c>
      <c r="C4" s="131" t="s">
        <v>407</v>
      </c>
      <c r="D4" s="48" t="s">
        <v>409</v>
      </c>
      <c r="E4" s="131" t="s">
        <v>95</v>
      </c>
      <c r="F4" s="48" t="s">
        <v>397</v>
      </c>
      <c r="G4" s="132" t="s">
        <v>414</v>
      </c>
      <c r="H4" s="132" t="s">
        <v>88</v>
      </c>
      <c r="I4" s="129" t="s">
        <v>89</v>
      </c>
      <c r="J4" s="130" t="s">
        <v>90</v>
      </c>
    </row>
    <row r="5" spans="1:10" x14ac:dyDescent="0.3">
      <c r="A5" s="4" t="s">
        <v>384</v>
      </c>
      <c r="B5" s="133">
        <v>767463.2</v>
      </c>
      <c r="C5" s="54">
        <v>425208.83058140246</v>
      </c>
      <c r="D5" s="142">
        <v>0.80490889370905472</v>
      </c>
      <c r="E5" s="134">
        <v>638118</v>
      </c>
      <c r="F5" s="143">
        <v>0.20269793361102484</v>
      </c>
      <c r="G5" s="134">
        <v>615634.98</v>
      </c>
      <c r="H5" s="54">
        <v>381049</v>
      </c>
      <c r="I5" s="54">
        <v>212742</v>
      </c>
      <c r="J5" s="55">
        <v>156273</v>
      </c>
    </row>
    <row r="6" spans="1:10" x14ac:dyDescent="0.3">
      <c r="A6" s="5" t="s">
        <v>0</v>
      </c>
      <c r="B6" s="63">
        <v>2954150.4799999995</v>
      </c>
      <c r="C6" s="90">
        <v>2260221.3162228325</v>
      </c>
      <c r="D6" s="144">
        <v>0.30701823701796882</v>
      </c>
      <c r="E6" s="91">
        <v>2562094</v>
      </c>
      <c r="F6" s="65">
        <v>0.15302189537152011</v>
      </c>
      <c r="G6" s="91">
        <v>2181858.1799999992</v>
      </c>
      <c r="H6" s="90">
        <v>2192011</v>
      </c>
      <c r="I6" s="90">
        <v>2514259</v>
      </c>
      <c r="J6" s="92">
        <v>2943901</v>
      </c>
    </row>
    <row r="7" spans="1:10" x14ac:dyDescent="0.3">
      <c r="A7" s="3" t="s">
        <v>1</v>
      </c>
      <c r="B7" s="23">
        <v>5231123.6000000006</v>
      </c>
      <c r="C7" s="52">
        <v>3625786.1021517105</v>
      </c>
      <c r="D7" s="140">
        <v>0.44275570941584452</v>
      </c>
      <c r="E7" s="25">
        <v>4080954</v>
      </c>
      <c r="F7" s="62">
        <v>0.28183841327297499</v>
      </c>
      <c r="G7" s="25">
        <v>3513241.3699999992</v>
      </c>
      <c r="H7" s="52">
        <v>3815496</v>
      </c>
      <c r="I7" s="52">
        <v>3665743</v>
      </c>
      <c r="J7" s="57">
        <v>4492709</v>
      </c>
    </row>
    <row r="8" spans="1:10" x14ac:dyDescent="0.3">
      <c r="A8" s="16" t="s">
        <v>2</v>
      </c>
      <c r="B8" s="68">
        <v>8952737.2800000012</v>
      </c>
      <c r="C8" s="69">
        <v>6311216.2489559455</v>
      </c>
      <c r="D8" s="141">
        <v>0.41854389500297007</v>
      </c>
      <c r="E8" s="76">
        <v>7281166</v>
      </c>
      <c r="F8" s="70">
        <v>0.2295746697712977</v>
      </c>
      <c r="G8" s="69">
        <v>6310734.5299999984</v>
      </c>
      <c r="H8" s="69">
        <v>6388556</v>
      </c>
      <c r="I8" s="69">
        <v>6392744</v>
      </c>
      <c r="J8" s="71">
        <v>7592883</v>
      </c>
    </row>
    <row r="9" spans="1:10" x14ac:dyDescent="0.3">
      <c r="A9" s="7"/>
      <c r="B9" s="72"/>
      <c r="C9" s="72"/>
      <c r="D9" s="72"/>
      <c r="E9" s="72"/>
      <c r="F9" s="7"/>
      <c r="G9" s="72"/>
      <c r="H9" s="72"/>
      <c r="I9" s="72"/>
      <c r="J9" s="72"/>
    </row>
    <row r="10" spans="1:10" x14ac:dyDescent="0.3">
      <c r="A10" s="266" t="s">
        <v>3</v>
      </c>
      <c r="B10" s="45"/>
      <c r="C10" s="45"/>
      <c r="D10" s="45"/>
      <c r="E10" s="45"/>
      <c r="F10" s="46"/>
      <c r="G10" s="45"/>
      <c r="H10" s="45"/>
      <c r="I10" s="45"/>
      <c r="J10" s="45"/>
    </row>
    <row r="11" spans="1:10" ht="43.2" x14ac:dyDescent="0.3">
      <c r="A11" s="267"/>
      <c r="B11" s="22" t="s">
        <v>398</v>
      </c>
      <c r="C11" s="22" t="s">
        <v>407</v>
      </c>
      <c r="D11" s="48" t="s">
        <v>409</v>
      </c>
      <c r="E11" s="22" t="s">
        <v>95</v>
      </c>
      <c r="F11" s="48" t="s">
        <v>397</v>
      </c>
      <c r="G11" s="132" t="s">
        <v>414</v>
      </c>
      <c r="H11" s="47" t="s">
        <v>88</v>
      </c>
      <c r="I11" s="50" t="s">
        <v>89</v>
      </c>
      <c r="J11" s="51" t="s">
        <v>90</v>
      </c>
    </row>
    <row r="12" spans="1:10" x14ac:dyDescent="0.3">
      <c r="A12" s="4" t="s">
        <v>4</v>
      </c>
      <c r="B12" s="23">
        <v>50385</v>
      </c>
      <c r="C12" s="25">
        <v>14111.76</v>
      </c>
      <c r="D12" s="135">
        <v>2.5704263677953705</v>
      </c>
      <c r="E12" s="25">
        <v>27000</v>
      </c>
      <c r="F12" s="53">
        <v>0.86611111111111105</v>
      </c>
      <c r="G12" s="52">
        <v>13542.360000000002</v>
      </c>
      <c r="H12" s="52">
        <v>45796</v>
      </c>
      <c r="I12" s="54">
        <v>51223</v>
      </c>
      <c r="J12" s="55">
        <v>64846</v>
      </c>
    </row>
    <row r="13" spans="1:10" x14ac:dyDescent="0.3">
      <c r="A13" s="3" t="s">
        <v>5</v>
      </c>
      <c r="B13" s="23">
        <v>5543.29</v>
      </c>
      <c r="C13" s="25">
        <v>4500</v>
      </c>
      <c r="D13" s="135">
        <v>0.23184222222222228</v>
      </c>
      <c r="E13" s="25">
        <v>6350</v>
      </c>
      <c r="F13" s="56">
        <v>-0.12704094488188977</v>
      </c>
      <c r="G13" s="52">
        <v>11213.32</v>
      </c>
      <c r="H13" s="52">
        <v>11528</v>
      </c>
      <c r="I13" s="52">
        <v>7101</v>
      </c>
      <c r="J13" s="57">
        <v>14377</v>
      </c>
    </row>
    <row r="14" spans="1:10" x14ac:dyDescent="0.3">
      <c r="A14" s="3" t="s">
        <v>308</v>
      </c>
      <c r="B14" s="23">
        <v>30000</v>
      </c>
      <c r="C14" s="25">
        <v>0</v>
      </c>
      <c r="D14" s="135" t="s">
        <v>469</v>
      </c>
      <c r="E14" s="25">
        <v>0</v>
      </c>
      <c r="F14" s="56" t="s">
        <v>469</v>
      </c>
      <c r="G14" s="52">
        <v>0</v>
      </c>
      <c r="H14" s="52">
        <v>0</v>
      </c>
      <c r="I14" s="52">
        <v>164</v>
      </c>
      <c r="J14" s="57">
        <v>476</v>
      </c>
    </row>
    <row r="15" spans="1:10" x14ac:dyDescent="0.3">
      <c r="A15" s="3" t="s">
        <v>0</v>
      </c>
      <c r="B15" s="23">
        <v>2496552.1899999995</v>
      </c>
      <c r="C15" s="25">
        <v>2044234.1662228333</v>
      </c>
      <c r="D15" s="135">
        <v>0.22126526953265935</v>
      </c>
      <c r="E15" s="25">
        <v>2288894</v>
      </c>
      <c r="F15" s="56">
        <v>9.0724249353617781E-2</v>
      </c>
      <c r="G15" s="52">
        <v>1977227.9199999997</v>
      </c>
      <c r="H15" s="52">
        <v>1985419</v>
      </c>
      <c r="I15" s="52">
        <v>2245779</v>
      </c>
      <c r="J15" s="57">
        <v>1308394</v>
      </c>
    </row>
    <row r="16" spans="1:10" x14ac:dyDescent="0.3">
      <c r="A16" s="3" t="s">
        <v>6</v>
      </c>
      <c r="B16" s="23">
        <v>125000</v>
      </c>
      <c r="C16" s="25">
        <v>305.83999999999997</v>
      </c>
      <c r="D16" s="135">
        <v>407.71043682971492</v>
      </c>
      <c r="E16" s="25">
        <v>2250</v>
      </c>
      <c r="F16" s="56">
        <v>54.555555555555557</v>
      </c>
      <c r="G16" s="52">
        <v>0</v>
      </c>
      <c r="H16" s="52">
        <v>12034</v>
      </c>
      <c r="I16" s="52">
        <v>72452</v>
      </c>
      <c r="J16" s="57">
        <v>160531</v>
      </c>
    </row>
    <row r="17" spans="1:10" x14ac:dyDescent="0.3">
      <c r="A17" s="3" t="s">
        <v>7</v>
      </c>
      <c r="B17" s="23">
        <v>30000</v>
      </c>
      <c r="C17" s="25">
        <v>27000</v>
      </c>
      <c r="D17" s="135">
        <v>0.11111111111111116</v>
      </c>
      <c r="E17" s="25">
        <v>15000</v>
      </c>
      <c r="F17" s="56">
        <v>1</v>
      </c>
      <c r="G17" s="52">
        <v>13843.22</v>
      </c>
      <c r="H17" s="52">
        <v>23602</v>
      </c>
      <c r="I17" s="52">
        <v>20875</v>
      </c>
      <c r="J17" s="57">
        <v>0</v>
      </c>
    </row>
    <row r="18" spans="1:10" x14ac:dyDescent="0.3">
      <c r="A18" s="3" t="s">
        <v>8</v>
      </c>
      <c r="B18" s="23">
        <v>216670</v>
      </c>
      <c r="C18" s="25">
        <v>170069.55</v>
      </c>
      <c r="D18" s="135">
        <v>0.27400819253064412</v>
      </c>
      <c r="E18" s="25">
        <v>222600</v>
      </c>
      <c r="F18" s="56">
        <v>-2.6639712488769063E-2</v>
      </c>
      <c r="G18" s="52">
        <v>166031.36000000002</v>
      </c>
      <c r="H18" s="52">
        <v>113632</v>
      </c>
      <c r="I18" s="52">
        <v>116665</v>
      </c>
      <c r="J18" s="57">
        <v>1395277</v>
      </c>
    </row>
    <row r="19" spans="1:10" s="15" customFormat="1" x14ac:dyDescent="0.3">
      <c r="A19" s="17" t="s">
        <v>2</v>
      </c>
      <c r="B19" s="24">
        <v>2954150.4799999995</v>
      </c>
      <c r="C19" s="26">
        <v>2260221.3162228335</v>
      </c>
      <c r="D19" s="18">
        <v>0.30701823701796815</v>
      </c>
      <c r="E19" s="26">
        <v>2562094</v>
      </c>
      <c r="F19" s="19">
        <v>0.15302189537152011</v>
      </c>
      <c r="G19" s="26">
        <v>2181858.1799999997</v>
      </c>
      <c r="H19" s="26">
        <v>2192011</v>
      </c>
      <c r="I19" s="26">
        <v>2514259</v>
      </c>
      <c r="J19" s="26">
        <v>2943901</v>
      </c>
    </row>
    <row r="20" spans="1:10" x14ac:dyDescent="0.3">
      <c r="A20" s="10"/>
      <c r="B20" s="83"/>
      <c r="C20" s="83"/>
      <c r="D20" s="83"/>
      <c r="E20" s="83"/>
      <c r="F20" s="112"/>
      <c r="G20" s="83"/>
      <c r="H20" s="83"/>
      <c r="I20" s="83"/>
      <c r="J20" s="83"/>
    </row>
    <row r="21" spans="1:10" x14ac:dyDescent="0.3">
      <c r="A21" s="266" t="s">
        <v>9</v>
      </c>
      <c r="B21" s="45"/>
      <c r="C21" s="45"/>
      <c r="D21" s="45"/>
      <c r="E21" s="45"/>
      <c r="F21" s="75"/>
      <c r="G21" s="45"/>
      <c r="H21" s="45"/>
      <c r="I21" s="45"/>
      <c r="J21" s="45"/>
    </row>
    <row r="22" spans="1:10" ht="43.2" x14ac:dyDescent="0.3">
      <c r="A22" s="267"/>
      <c r="B22" s="22" t="s">
        <v>398</v>
      </c>
      <c r="C22" s="22" t="s">
        <v>407</v>
      </c>
      <c r="D22" s="48" t="s">
        <v>409</v>
      </c>
      <c r="E22" s="22" t="s">
        <v>95</v>
      </c>
      <c r="F22" s="48" t="s">
        <v>397</v>
      </c>
      <c r="G22" s="132" t="s">
        <v>414</v>
      </c>
      <c r="H22" s="47" t="s">
        <v>88</v>
      </c>
      <c r="I22" s="50" t="s">
        <v>89</v>
      </c>
      <c r="J22" s="51" t="s">
        <v>90</v>
      </c>
    </row>
    <row r="23" spans="1:10" x14ac:dyDescent="0.3">
      <c r="A23" s="2" t="s">
        <v>10</v>
      </c>
      <c r="B23" s="63">
        <v>2430265.11</v>
      </c>
      <c r="C23" s="91">
        <v>2021826.8262228328</v>
      </c>
      <c r="D23" s="156">
        <v>0.20201447447416143</v>
      </c>
      <c r="E23" s="91">
        <v>2168394</v>
      </c>
      <c r="F23" s="108">
        <v>0.12076730981546713</v>
      </c>
      <c r="G23" s="94">
        <v>1904752.66</v>
      </c>
      <c r="H23" s="91">
        <v>1984357</v>
      </c>
      <c r="I23" s="79">
        <v>2225487</v>
      </c>
      <c r="J23" s="86">
        <v>2504046</v>
      </c>
    </row>
    <row r="24" spans="1:10" x14ac:dyDescent="0.3">
      <c r="A24" s="3" t="s">
        <v>11</v>
      </c>
      <c r="B24" s="23">
        <v>1669020.1600000001</v>
      </c>
      <c r="C24" s="25">
        <v>1403935.1032349477</v>
      </c>
      <c r="D24" s="135">
        <v>0.18881574807428314</v>
      </c>
      <c r="E24" s="25">
        <v>1517295</v>
      </c>
      <c r="F24" s="96">
        <v>9.9997139646542221E-2</v>
      </c>
      <c r="G24" s="25">
        <v>1357943.77</v>
      </c>
      <c r="H24" s="52">
        <v>1405342</v>
      </c>
      <c r="I24" s="52">
        <v>1557117</v>
      </c>
      <c r="J24" s="57">
        <v>1762893</v>
      </c>
    </row>
    <row r="25" spans="1:10" x14ac:dyDescent="0.3">
      <c r="A25" s="3" t="s">
        <v>12</v>
      </c>
      <c r="B25" s="23">
        <v>4221.6000000000004</v>
      </c>
      <c r="C25" s="25">
        <v>3691.07</v>
      </c>
      <c r="D25" s="135">
        <v>0.14373338896309207</v>
      </c>
      <c r="E25" s="25">
        <v>0</v>
      </c>
      <c r="F25" s="96" t="s">
        <v>469</v>
      </c>
      <c r="G25" s="25">
        <v>2778.13</v>
      </c>
      <c r="H25" s="52">
        <v>5761</v>
      </c>
      <c r="I25" s="52">
        <v>16403</v>
      </c>
      <c r="J25" s="57">
        <v>24399</v>
      </c>
    </row>
    <row r="26" spans="1:10" x14ac:dyDescent="0.3">
      <c r="A26" s="3" t="s">
        <v>13</v>
      </c>
      <c r="B26" s="23">
        <v>586397.03</v>
      </c>
      <c r="C26" s="25">
        <v>493734.47776914912</v>
      </c>
      <c r="D26" s="135">
        <v>0.1876768919390237</v>
      </c>
      <c r="E26" s="25">
        <v>532971</v>
      </c>
      <c r="F26" s="96">
        <v>0.10024190809631306</v>
      </c>
      <c r="G26" s="25">
        <v>454279.34</v>
      </c>
      <c r="H26" s="52">
        <v>470875</v>
      </c>
      <c r="I26" s="52">
        <v>531895</v>
      </c>
      <c r="J26" s="57">
        <v>612003</v>
      </c>
    </row>
    <row r="27" spans="1:10" x14ac:dyDescent="0.3">
      <c r="A27" s="3" t="s">
        <v>14</v>
      </c>
      <c r="B27" s="23">
        <v>63658.32</v>
      </c>
      <c r="C27" s="25">
        <v>48076.450437612963</v>
      </c>
      <c r="D27" s="135">
        <v>0.32410607315128348</v>
      </c>
      <c r="E27" s="25">
        <v>50508</v>
      </c>
      <c r="F27" s="96">
        <v>0.26036113090995494</v>
      </c>
      <c r="G27" s="25">
        <v>52065.12999999999</v>
      </c>
      <c r="H27" s="52">
        <v>42337</v>
      </c>
      <c r="I27" s="52">
        <v>46495</v>
      </c>
      <c r="J27" s="57">
        <v>37492</v>
      </c>
    </row>
    <row r="28" spans="1:10" x14ac:dyDescent="0.3">
      <c r="A28" s="3" t="s">
        <v>15</v>
      </c>
      <c r="B28" s="23">
        <v>32086.55999999999</v>
      </c>
      <c r="C28" s="25">
        <v>26510.741219577216</v>
      </c>
      <c r="D28" s="135">
        <v>0.21032300584282559</v>
      </c>
      <c r="E28" s="25">
        <v>41220</v>
      </c>
      <c r="F28" s="96">
        <v>-0.22157787481804969</v>
      </c>
      <c r="G28" s="25">
        <v>28043.75</v>
      </c>
      <c r="H28" s="52">
        <v>27805</v>
      </c>
      <c r="I28" s="52">
        <v>32032</v>
      </c>
      <c r="J28" s="57">
        <v>27854</v>
      </c>
    </row>
    <row r="29" spans="1:10" x14ac:dyDescent="0.3">
      <c r="A29" s="3" t="s">
        <v>412</v>
      </c>
      <c r="B29" s="23">
        <v>27250.679999999997</v>
      </c>
      <c r="C29" s="25">
        <v>16621.104330776347</v>
      </c>
      <c r="D29" s="135">
        <v>0.6395228293911539</v>
      </c>
      <c r="E29" s="25">
        <v>26400</v>
      </c>
      <c r="F29" s="96">
        <v>3.2222727272727125E-2</v>
      </c>
      <c r="G29" s="25">
        <v>10299.18</v>
      </c>
      <c r="H29" s="52">
        <v>32237</v>
      </c>
      <c r="I29" s="52">
        <v>41545</v>
      </c>
      <c r="J29" s="57">
        <v>39405</v>
      </c>
    </row>
    <row r="30" spans="1:10" x14ac:dyDescent="0.3">
      <c r="A30" s="3" t="s">
        <v>413</v>
      </c>
      <c r="B30" s="87">
        <v>47630.759999999987</v>
      </c>
      <c r="C30" s="126">
        <v>29257.879230769238</v>
      </c>
      <c r="D30" s="157">
        <v>0.62796351794045235</v>
      </c>
      <c r="E30" s="126">
        <v>0</v>
      </c>
      <c r="F30" s="96" t="s">
        <v>469</v>
      </c>
      <c r="G30" s="25">
        <v>-656.64</v>
      </c>
      <c r="H30" s="88">
        <v>0</v>
      </c>
      <c r="I30" s="52">
        <v>0</v>
      </c>
      <c r="J30" s="57">
        <v>0</v>
      </c>
    </row>
    <row r="31" spans="1:10" x14ac:dyDescent="0.3">
      <c r="A31" s="2" t="s">
        <v>16</v>
      </c>
      <c r="B31" s="63">
        <v>492225.37</v>
      </c>
      <c r="C31" s="91">
        <v>235221.4</v>
      </c>
      <c r="D31" s="156">
        <v>1.0926045419336847</v>
      </c>
      <c r="E31" s="91">
        <v>378900</v>
      </c>
      <c r="F31" s="108">
        <v>0.29909044602797574</v>
      </c>
      <c r="G31" s="94">
        <v>273600.37000000005</v>
      </c>
      <c r="H31" s="91">
        <v>185114</v>
      </c>
      <c r="I31" s="79">
        <v>260576</v>
      </c>
      <c r="J31" s="86">
        <v>396400</v>
      </c>
    </row>
    <row r="32" spans="1:10" x14ac:dyDescent="0.3">
      <c r="A32" s="3" t="s">
        <v>17</v>
      </c>
      <c r="B32" s="23">
        <v>492225.37</v>
      </c>
      <c r="C32" s="25">
        <v>235221.4</v>
      </c>
      <c r="D32" s="135">
        <v>1.0926045419336847</v>
      </c>
      <c r="E32" s="25">
        <v>376900</v>
      </c>
      <c r="F32" s="96">
        <v>0.30598400106128953</v>
      </c>
      <c r="G32" s="25">
        <v>273600.37000000005</v>
      </c>
      <c r="H32" s="52">
        <v>183858</v>
      </c>
      <c r="I32" s="52">
        <v>259891</v>
      </c>
      <c r="J32" s="57">
        <v>394476</v>
      </c>
    </row>
    <row r="33" spans="1:10" x14ac:dyDescent="0.3">
      <c r="A33" s="3" t="s">
        <v>18</v>
      </c>
      <c r="B33" s="87">
        <v>0</v>
      </c>
      <c r="C33" s="126">
        <v>0</v>
      </c>
      <c r="D33" s="157" t="s">
        <v>469</v>
      </c>
      <c r="E33" s="126">
        <v>2000</v>
      </c>
      <c r="F33" s="96">
        <v>-1</v>
      </c>
      <c r="G33" s="25">
        <v>0</v>
      </c>
      <c r="H33" s="88">
        <v>1256</v>
      </c>
      <c r="I33" s="52">
        <v>685</v>
      </c>
      <c r="J33" s="57">
        <v>1924</v>
      </c>
    </row>
    <row r="34" spans="1:10" x14ac:dyDescent="0.3">
      <c r="A34" s="2" t="s">
        <v>19</v>
      </c>
      <c r="B34" s="63">
        <v>9000</v>
      </c>
      <c r="C34" s="91">
        <v>2439.85</v>
      </c>
      <c r="D34" s="156">
        <v>2.6887513576654305</v>
      </c>
      <c r="E34" s="91">
        <v>10100</v>
      </c>
      <c r="F34" s="108">
        <v>-0.1089108910891089</v>
      </c>
      <c r="G34" s="94">
        <v>1222.96</v>
      </c>
      <c r="H34" s="91">
        <v>8328</v>
      </c>
      <c r="I34" s="79">
        <v>11889</v>
      </c>
      <c r="J34" s="86">
        <v>17140</v>
      </c>
    </row>
    <row r="35" spans="1:10" x14ac:dyDescent="0.3">
      <c r="A35" s="3" t="s">
        <v>20</v>
      </c>
      <c r="B35" s="23">
        <v>6000</v>
      </c>
      <c r="C35" s="25">
        <v>1400</v>
      </c>
      <c r="D35" s="135">
        <v>3.2857142857142856</v>
      </c>
      <c r="E35" s="25">
        <v>6500</v>
      </c>
      <c r="F35" s="96">
        <v>-7.6923076923076872E-2</v>
      </c>
      <c r="G35" s="25">
        <v>854.34000000000015</v>
      </c>
      <c r="H35" s="52">
        <v>6147</v>
      </c>
      <c r="I35" s="52">
        <v>9105</v>
      </c>
      <c r="J35" s="57">
        <v>13016</v>
      </c>
    </row>
    <row r="36" spans="1:10" x14ac:dyDescent="0.3">
      <c r="A36" s="3" t="s">
        <v>419</v>
      </c>
      <c r="B36" s="87">
        <v>3000</v>
      </c>
      <c r="C36" s="126">
        <v>1039.8499999999999</v>
      </c>
      <c r="D36" s="157">
        <v>1.8850314949271532</v>
      </c>
      <c r="E36" s="126">
        <v>3600</v>
      </c>
      <c r="F36" s="96">
        <v>-0.16666666666666663</v>
      </c>
      <c r="G36" s="25">
        <v>368.62</v>
      </c>
      <c r="H36" s="88">
        <v>2181</v>
      </c>
      <c r="I36" s="52">
        <v>2784</v>
      </c>
      <c r="J36" s="57">
        <v>4124</v>
      </c>
    </row>
    <row r="37" spans="1:10" x14ac:dyDescent="0.3">
      <c r="A37" s="2" t="s">
        <v>94</v>
      </c>
      <c r="B37" s="63">
        <v>0</v>
      </c>
      <c r="C37" s="91">
        <v>0</v>
      </c>
      <c r="D37" s="156" t="s">
        <v>469</v>
      </c>
      <c r="E37" s="91">
        <v>0</v>
      </c>
      <c r="F37" s="108" t="s">
        <v>469</v>
      </c>
      <c r="G37" s="94">
        <v>0</v>
      </c>
      <c r="H37" s="91">
        <v>0</v>
      </c>
      <c r="I37" s="79">
        <v>0</v>
      </c>
      <c r="J37" s="86">
        <v>34</v>
      </c>
    </row>
    <row r="38" spans="1:10" x14ac:dyDescent="0.3">
      <c r="A38" s="3" t="s">
        <v>94</v>
      </c>
      <c r="B38" s="87">
        <v>0</v>
      </c>
      <c r="C38" s="126">
        <v>0</v>
      </c>
      <c r="D38" s="157" t="s">
        <v>469</v>
      </c>
      <c r="E38" s="126">
        <v>0</v>
      </c>
      <c r="F38" s="96" t="s">
        <v>469</v>
      </c>
      <c r="G38" s="25">
        <v>0</v>
      </c>
      <c r="H38" s="88">
        <v>0</v>
      </c>
      <c r="I38" s="52">
        <v>0</v>
      </c>
      <c r="J38" s="57">
        <v>34</v>
      </c>
    </row>
    <row r="39" spans="1:10" x14ac:dyDescent="0.3">
      <c r="A39" s="2" t="s">
        <v>22</v>
      </c>
      <c r="B39" s="63">
        <v>0</v>
      </c>
      <c r="C39" s="91">
        <v>0</v>
      </c>
      <c r="D39" s="156" t="s">
        <v>469</v>
      </c>
      <c r="E39" s="91">
        <v>0</v>
      </c>
      <c r="F39" s="108" t="s">
        <v>469</v>
      </c>
      <c r="G39" s="94">
        <v>0</v>
      </c>
      <c r="H39" s="91">
        <v>0</v>
      </c>
      <c r="I39" s="79">
        <v>0</v>
      </c>
      <c r="J39" s="86">
        <v>0</v>
      </c>
    </row>
    <row r="40" spans="1:10" x14ac:dyDescent="0.3">
      <c r="A40" s="3" t="s">
        <v>417</v>
      </c>
      <c r="B40" s="87">
        <v>0</v>
      </c>
      <c r="C40" s="126">
        <v>3.61</v>
      </c>
      <c r="D40" s="158">
        <v>-1</v>
      </c>
      <c r="E40" s="126">
        <v>0</v>
      </c>
      <c r="F40" s="96" t="s">
        <v>469</v>
      </c>
      <c r="G40" s="25">
        <v>0</v>
      </c>
      <c r="H40" s="88">
        <v>0</v>
      </c>
      <c r="I40" s="52">
        <v>0</v>
      </c>
      <c r="J40" s="57">
        <v>0</v>
      </c>
    </row>
    <row r="41" spans="1:10" x14ac:dyDescent="0.3">
      <c r="A41" s="2" t="s">
        <v>23</v>
      </c>
      <c r="B41" s="63">
        <v>22660</v>
      </c>
      <c r="C41" s="91">
        <v>729.63000000000011</v>
      </c>
      <c r="D41" s="156">
        <v>30.056837026986276</v>
      </c>
      <c r="E41" s="91">
        <v>4700</v>
      </c>
      <c r="F41" s="108">
        <v>3.8212765957446813</v>
      </c>
      <c r="G41" s="94">
        <v>2282.19</v>
      </c>
      <c r="H41" s="91">
        <v>14212</v>
      </c>
      <c r="I41" s="79">
        <v>16307</v>
      </c>
      <c r="J41" s="86">
        <v>26281</v>
      </c>
    </row>
    <row r="42" spans="1:10" x14ac:dyDescent="0.3">
      <c r="A42" s="3" t="s">
        <v>24</v>
      </c>
      <c r="B42" s="23">
        <v>2275</v>
      </c>
      <c r="C42" s="25">
        <v>431.09000000000003</v>
      </c>
      <c r="D42" s="135">
        <v>4.2773202811477882</v>
      </c>
      <c r="E42" s="25">
        <v>1450</v>
      </c>
      <c r="F42" s="96">
        <v>0.56896551724137923</v>
      </c>
      <c r="G42" s="25">
        <v>965.03</v>
      </c>
      <c r="H42" s="52">
        <v>1018</v>
      </c>
      <c r="I42" s="52">
        <v>1711</v>
      </c>
      <c r="J42" s="57">
        <v>3729</v>
      </c>
    </row>
    <row r="43" spans="1:10" x14ac:dyDescent="0.3">
      <c r="A43" s="17" t="s">
        <v>2</v>
      </c>
      <c r="B43" s="68">
        <v>2954150.48</v>
      </c>
      <c r="C43" s="76">
        <v>2260221.3162228325</v>
      </c>
      <c r="D43" s="128">
        <v>0.30701823701796904</v>
      </c>
      <c r="E43" s="76">
        <v>2562094</v>
      </c>
      <c r="F43" s="18">
        <v>0.15302189537152033</v>
      </c>
      <c r="G43" s="76">
        <v>2181858.1799999997</v>
      </c>
      <c r="H43" s="71">
        <v>2192011</v>
      </c>
      <c r="I43" s="26">
        <v>2514259</v>
      </c>
      <c r="J43" s="26">
        <v>2943901</v>
      </c>
    </row>
  </sheetData>
  <mergeCells count="3">
    <mergeCell ref="A3:A4"/>
    <mergeCell ref="A10:A11"/>
    <mergeCell ref="A21:A22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showGridLines="0" topLeftCell="A4" zoomScale="90" zoomScaleNormal="90" zoomScaleSheetLayoutView="80" workbookViewId="0">
      <selection activeCell="D11" sqref="D11"/>
    </sheetView>
  </sheetViews>
  <sheetFormatPr defaultRowHeight="14.4" x14ac:dyDescent="0.3"/>
  <cols>
    <col min="1" max="1" width="45.6640625" customWidth="1"/>
    <col min="2" max="3" width="15.6640625" style="21" customWidth="1"/>
    <col min="4" max="4" width="16.5546875" style="21" customWidth="1"/>
    <col min="5" max="5" width="15.6640625" style="21" customWidth="1"/>
    <col min="6" max="6" width="15.6640625" style="74" customWidth="1"/>
    <col min="7" max="10" width="15.6640625" style="21" customWidth="1"/>
  </cols>
  <sheetData>
    <row r="1" spans="1:10" s="28" customFormat="1" ht="18" x14ac:dyDescent="0.35">
      <c r="A1" s="30" t="s">
        <v>306</v>
      </c>
      <c r="B1" s="44"/>
      <c r="C1" s="44"/>
      <c r="D1" s="44"/>
      <c r="E1" s="44"/>
      <c r="F1" s="59"/>
      <c r="G1" s="44"/>
      <c r="H1" s="44"/>
      <c r="I1" s="44"/>
      <c r="J1" s="44"/>
    </row>
    <row r="3" spans="1:10" x14ac:dyDescent="0.3">
      <c r="A3" s="266" t="s">
        <v>87</v>
      </c>
      <c r="B3" s="60"/>
      <c r="C3" s="60"/>
      <c r="D3" s="60"/>
      <c r="E3" s="60"/>
      <c r="F3" s="61"/>
      <c r="G3" s="60"/>
      <c r="H3" s="60"/>
      <c r="I3" s="60"/>
      <c r="J3" s="60"/>
    </row>
    <row r="4" spans="1:10" ht="43.2" x14ac:dyDescent="0.3">
      <c r="A4" s="267"/>
      <c r="B4" s="22" t="s">
        <v>398</v>
      </c>
      <c r="C4" s="22" t="s">
        <v>407</v>
      </c>
      <c r="D4" s="48" t="s">
        <v>409</v>
      </c>
      <c r="E4" s="22" t="s">
        <v>95</v>
      </c>
      <c r="F4" s="48" t="s">
        <v>397</v>
      </c>
      <c r="G4" s="47" t="s">
        <v>414</v>
      </c>
      <c r="H4" s="47" t="s">
        <v>88</v>
      </c>
      <c r="I4" s="50" t="s">
        <v>89</v>
      </c>
      <c r="J4" s="51" t="s">
        <v>90</v>
      </c>
    </row>
    <row r="5" spans="1:10" s="6" customFormat="1" x14ac:dyDescent="0.3">
      <c r="A5" s="4" t="s">
        <v>384</v>
      </c>
      <c r="B5" s="23">
        <v>767463.2</v>
      </c>
      <c r="C5" s="52">
        <v>425208.83058140246</v>
      </c>
      <c r="D5" s="161">
        <v>0.80490889370905472</v>
      </c>
      <c r="E5" s="25">
        <v>638118</v>
      </c>
      <c r="F5" s="62">
        <v>0.20269793361102484</v>
      </c>
      <c r="G5" s="25">
        <v>615634.98</v>
      </c>
      <c r="H5" s="52">
        <v>381049</v>
      </c>
      <c r="I5" s="52">
        <v>212742</v>
      </c>
      <c r="J5" s="57">
        <v>156273</v>
      </c>
    </row>
    <row r="6" spans="1:10" s="6" customFormat="1" x14ac:dyDescent="0.3">
      <c r="A6" s="3" t="s">
        <v>0</v>
      </c>
      <c r="B6" s="23">
        <v>2954150.4799999995</v>
      </c>
      <c r="C6" s="52">
        <v>2260221.3162228325</v>
      </c>
      <c r="D6" s="161">
        <v>0.30701823701796882</v>
      </c>
      <c r="E6" s="25">
        <v>2562094</v>
      </c>
      <c r="F6" s="62">
        <v>0.15302189537152011</v>
      </c>
      <c r="G6" s="25">
        <v>2181858.1799999992</v>
      </c>
      <c r="H6" s="52">
        <v>2192011</v>
      </c>
      <c r="I6" s="52">
        <v>2514259</v>
      </c>
      <c r="J6" s="57">
        <v>2943901</v>
      </c>
    </row>
    <row r="7" spans="1:10" x14ac:dyDescent="0.3">
      <c r="A7" s="5" t="s">
        <v>1</v>
      </c>
      <c r="B7" s="63">
        <v>5231123.6000000006</v>
      </c>
      <c r="C7" s="90">
        <v>3625786.1021517105</v>
      </c>
      <c r="D7" s="162">
        <v>0.44275570941584452</v>
      </c>
      <c r="E7" s="91">
        <v>4080954</v>
      </c>
      <c r="F7" s="65">
        <v>0.28183841327297499</v>
      </c>
      <c r="G7" s="91">
        <v>3513241.3699999992</v>
      </c>
      <c r="H7" s="90">
        <v>3815496</v>
      </c>
      <c r="I7" s="90">
        <v>3665743</v>
      </c>
      <c r="J7" s="92">
        <v>4492709</v>
      </c>
    </row>
    <row r="8" spans="1:10" s="1" customFormat="1" x14ac:dyDescent="0.3">
      <c r="A8" s="16" t="s">
        <v>2</v>
      </c>
      <c r="B8" s="68">
        <v>8952737.2800000012</v>
      </c>
      <c r="C8" s="69">
        <v>6311216.2489559455</v>
      </c>
      <c r="D8" s="163">
        <v>0.41854389500297007</v>
      </c>
      <c r="E8" s="76">
        <v>7281166</v>
      </c>
      <c r="F8" s="70">
        <v>0.2295746697712977</v>
      </c>
      <c r="G8" s="69">
        <v>6310734.5299999984</v>
      </c>
      <c r="H8" s="69">
        <v>6388556</v>
      </c>
      <c r="I8" s="69">
        <v>6392744</v>
      </c>
      <c r="J8" s="71">
        <v>7592883</v>
      </c>
    </row>
    <row r="9" spans="1:10" x14ac:dyDescent="0.3">
      <c r="A9" s="6"/>
      <c r="B9" s="72"/>
      <c r="C9" s="72"/>
      <c r="D9" s="164"/>
      <c r="E9" s="72"/>
      <c r="F9" s="73"/>
      <c r="H9" s="72"/>
    </row>
    <row r="10" spans="1:10" x14ac:dyDescent="0.3">
      <c r="A10" s="266" t="s">
        <v>3</v>
      </c>
      <c r="B10" s="45"/>
      <c r="C10" s="45"/>
      <c r="D10" s="165"/>
      <c r="E10" s="45"/>
      <c r="F10" s="75"/>
      <c r="G10" s="45"/>
      <c r="H10" s="45"/>
      <c r="I10" s="45"/>
      <c r="J10" s="45"/>
    </row>
    <row r="11" spans="1:10" ht="43.2" x14ac:dyDescent="0.3">
      <c r="A11" s="267"/>
      <c r="B11" s="22" t="s">
        <v>398</v>
      </c>
      <c r="C11" s="22" t="s">
        <v>407</v>
      </c>
      <c r="D11" s="166" t="s">
        <v>409</v>
      </c>
      <c r="E11" s="22" t="s">
        <v>95</v>
      </c>
      <c r="F11" s="48" t="s">
        <v>397</v>
      </c>
      <c r="G11" s="22" t="s">
        <v>414</v>
      </c>
      <c r="H11" s="47" t="s">
        <v>88</v>
      </c>
      <c r="I11" s="50" t="s">
        <v>89</v>
      </c>
      <c r="J11" s="51" t="s">
        <v>90</v>
      </c>
    </row>
    <row r="12" spans="1:10" x14ac:dyDescent="0.3">
      <c r="A12" s="3" t="s">
        <v>1</v>
      </c>
      <c r="B12" s="23">
        <v>5231123.6000000006</v>
      </c>
      <c r="C12" s="25">
        <v>3625786.1021517105</v>
      </c>
      <c r="D12" s="135">
        <v>0.44275570941584452</v>
      </c>
      <c r="E12" s="25">
        <v>4080954</v>
      </c>
      <c r="F12" s="56">
        <v>0.28183841327297499</v>
      </c>
      <c r="G12" s="52">
        <v>3513241.3699999992</v>
      </c>
      <c r="H12" s="52">
        <v>3815496</v>
      </c>
      <c r="I12" s="52">
        <v>3665743</v>
      </c>
      <c r="J12" s="57">
        <v>4492709</v>
      </c>
    </row>
    <row r="13" spans="1:10" x14ac:dyDescent="0.3">
      <c r="A13" s="17" t="s">
        <v>2</v>
      </c>
      <c r="B13" s="26">
        <v>5231123.6000000006</v>
      </c>
      <c r="C13" s="26">
        <v>3625786.1021517105</v>
      </c>
      <c r="D13" s="18">
        <v>0.44275570941584452</v>
      </c>
      <c r="E13" s="26">
        <v>4080954</v>
      </c>
      <c r="F13" s="18">
        <v>0.28183841327297499</v>
      </c>
      <c r="G13" s="26">
        <v>3513241.3699999992</v>
      </c>
      <c r="H13" s="26">
        <v>3815496</v>
      </c>
      <c r="I13" s="26">
        <v>3665743</v>
      </c>
      <c r="J13" s="26">
        <v>4492709</v>
      </c>
    </row>
    <row r="14" spans="1:10" x14ac:dyDescent="0.3">
      <c r="A14" s="6"/>
      <c r="B14" s="72"/>
      <c r="C14" s="72"/>
      <c r="D14" s="164"/>
      <c r="E14" s="72"/>
      <c r="F14" s="73"/>
      <c r="H14" s="72"/>
    </row>
    <row r="15" spans="1:10" x14ac:dyDescent="0.3">
      <c r="A15" s="266" t="s">
        <v>9</v>
      </c>
      <c r="B15" s="45"/>
      <c r="C15" s="45"/>
      <c r="D15" s="165"/>
      <c r="E15" s="45"/>
      <c r="F15" s="75"/>
      <c r="G15" s="45"/>
      <c r="H15" s="45"/>
      <c r="I15" s="45"/>
      <c r="J15" s="45"/>
    </row>
    <row r="16" spans="1:10" ht="55.5" customHeight="1" x14ac:dyDescent="0.3">
      <c r="A16" s="267"/>
      <c r="B16" s="22" t="s">
        <v>398</v>
      </c>
      <c r="C16" s="22" t="s">
        <v>407</v>
      </c>
      <c r="D16" s="166" t="s">
        <v>409</v>
      </c>
      <c r="E16" s="22" t="s">
        <v>95</v>
      </c>
      <c r="F16" s="48" t="s">
        <v>397</v>
      </c>
      <c r="G16" s="22" t="s">
        <v>414</v>
      </c>
      <c r="H16" s="47" t="s">
        <v>88</v>
      </c>
      <c r="I16" s="50" t="s">
        <v>89</v>
      </c>
      <c r="J16" s="51" t="s">
        <v>90</v>
      </c>
    </row>
    <row r="17" spans="1:10" x14ac:dyDescent="0.3">
      <c r="A17" s="2" t="s">
        <v>10</v>
      </c>
      <c r="B17" s="78">
        <v>3682706.6100000003</v>
      </c>
      <c r="C17" s="94">
        <v>3140034.2721517119</v>
      </c>
      <c r="D17" s="80">
        <v>0.17282369898352146</v>
      </c>
      <c r="E17" s="94">
        <v>3330670</v>
      </c>
      <c r="F17" s="80">
        <v>0.1056954336514877</v>
      </c>
      <c r="G17" s="79">
        <v>2807882.16</v>
      </c>
      <c r="H17" s="79">
        <v>2986438</v>
      </c>
      <c r="I17" s="79">
        <v>2804733</v>
      </c>
      <c r="J17" s="138">
        <v>3673667</v>
      </c>
    </row>
    <row r="18" spans="1:10" x14ac:dyDescent="0.3">
      <c r="A18" s="3" t="s">
        <v>11</v>
      </c>
      <c r="B18" s="23">
        <v>2543164.2100000004</v>
      </c>
      <c r="C18" s="25">
        <v>2186244.8680498735</v>
      </c>
      <c r="D18" s="81">
        <v>0.16325680035489265</v>
      </c>
      <c r="E18" s="25">
        <v>2313300</v>
      </c>
      <c r="F18" s="81">
        <v>9.9366364068646629E-2</v>
      </c>
      <c r="G18" s="52">
        <v>1966749.22</v>
      </c>
      <c r="H18" s="52">
        <v>2099157</v>
      </c>
      <c r="I18" s="52">
        <v>1974330</v>
      </c>
      <c r="J18" s="83">
        <v>2598343</v>
      </c>
    </row>
    <row r="19" spans="1:10" x14ac:dyDescent="0.3">
      <c r="A19" s="3" t="s">
        <v>12</v>
      </c>
      <c r="B19" s="23">
        <v>4159.9699999999993</v>
      </c>
      <c r="C19" s="25">
        <v>19011.349948814663</v>
      </c>
      <c r="D19" s="81">
        <v>-0.78118492315379373</v>
      </c>
      <c r="E19" s="25">
        <v>24312</v>
      </c>
      <c r="F19" s="81">
        <v>-0.8288923165514972</v>
      </c>
      <c r="G19" s="52">
        <v>37469.96</v>
      </c>
      <c r="H19" s="52">
        <v>9703</v>
      </c>
      <c r="I19" s="52">
        <v>10850</v>
      </c>
      <c r="J19" s="83">
        <v>12157</v>
      </c>
    </row>
    <row r="20" spans="1:10" x14ac:dyDescent="0.3">
      <c r="A20" s="3" t="s">
        <v>13</v>
      </c>
      <c r="B20" s="23">
        <v>902262.20999999985</v>
      </c>
      <c r="C20" s="25">
        <v>760475.68442757032</v>
      </c>
      <c r="D20" s="81">
        <v>0.18644452212716822</v>
      </c>
      <c r="E20" s="25">
        <v>819772</v>
      </c>
      <c r="F20" s="81">
        <v>0.10062579595302079</v>
      </c>
      <c r="G20" s="52">
        <v>686929.6</v>
      </c>
      <c r="H20" s="52">
        <v>750560</v>
      </c>
      <c r="I20" s="52">
        <v>682000</v>
      </c>
      <c r="J20" s="83">
        <v>934775</v>
      </c>
    </row>
    <row r="21" spans="1:10" x14ac:dyDescent="0.3">
      <c r="A21" s="3" t="s">
        <v>14</v>
      </c>
      <c r="B21" s="23">
        <v>99874.5</v>
      </c>
      <c r="C21" s="25">
        <v>85925.444970394339</v>
      </c>
      <c r="D21" s="81">
        <v>0.16233904909554808</v>
      </c>
      <c r="E21" s="25">
        <v>89265</v>
      </c>
      <c r="F21" s="81">
        <v>0.11885397412199628</v>
      </c>
      <c r="G21" s="52">
        <v>79677.119999999995</v>
      </c>
      <c r="H21" s="52">
        <v>61030</v>
      </c>
      <c r="I21" s="52">
        <v>76516</v>
      </c>
      <c r="J21" s="83">
        <v>64830</v>
      </c>
    </row>
    <row r="22" spans="1:10" x14ac:dyDescent="0.3">
      <c r="A22" s="3" t="s">
        <v>15</v>
      </c>
      <c r="B22" s="23">
        <v>31371.779999999995</v>
      </c>
      <c r="C22" s="25">
        <v>26305.501789725233</v>
      </c>
      <c r="D22" s="81">
        <v>0.19259386309268645</v>
      </c>
      <c r="E22" s="25">
        <v>34767</v>
      </c>
      <c r="F22" s="81">
        <v>-9.7656398308741177E-2</v>
      </c>
      <c r="G22" s="52">
        <v>25185.91</v>
      </c>
      <c r="H22" s="52">
        <v>23401</v>
      </c>
      <c r="I22" s="52">
        <v>28325</v>
      </c>
      <c r="J22" s="83">
        <v>24570</v>
      </c>
    </row>
    <row r="23" spans="1:10" x14ac:dyDescent="0.3">
      <c r="A23" s="3" t="s">
        <v>412</v>
      </c>
      <c r="B23" s="23">
        <v>44717.040000000008</v>
      </c>
      <c r="C23" s="25">
        <v>26942.262965333102</v>
      </c>
      <c r="D23" s="81">
        <v>0.65973586025561026</v>
      </c>
      <c r="E23" s="25">
        <v>49254</v>
      </c>
      <c r="F23" s="81">
        <v>-9.2113533926178381E-2</v>
      </c>
      <c r="G23" s="52">
        <v>12578.289999999997</v>
      </c>
      <c r="H23" s="52">
        <v>42587</v>
      </c>
      <c r="I23" s="52">
        <v>32712</v>
      </c>
      <c r="J23" s="83">
        <v>38992</v>
      </c>
    </row>
    <row r="24" spans="1:10" x14ac:dyDescent="0.3">
      <c r="A24" s="3" t="s">
        <v>413</v>
      </c>
      <c r="B24" s="23">
        <v>57156.900000000009</v>
      </c>
      <c r="C24" s="25">
        <v>35129.160000000003</v>
      </c>
      <c r="D24" s="81">
        <v>0.62705000631953633</v>
      </c>
      <c r="E24" s="25">
        <v>0</v>
      </c>
      <c r="F24" s="81" t="s">
        <v>469</v>
      </c>
      <c r="G24" s="52">
        <v>-707.94</v>
      </c>
      <c r="H24" s="52">
        <v>0</v>
      </c>
      <c r="I24" s="88">
        <v>0</v>
      </c>
      <c r="J24" s="85">
        <v>0</v>
      </c>
    </row>
    <row r="25" spans="1:10" x14ac:dyDescent="0.3">
      <c r="A25" s="2" t="s">
        <v>16</v>
      </c>
      <c r="B25" s="78">
        <v>819500.68</v>
      </c>
      <c r="C25" s="94">
        <v>94877.310000000012</v>
      </c>
      <c r="D25" s="80">
        <v>7.6374780229329851</v>
      </c>
      <c r="E25" s="94">
        <v>238736</v>
      </c>
      <c r="F25" s="80">
        <v>2.4326648683064138</v>
      </c>
      <c r="G25" s="79">
        <v>272954.82</v>
      </c>
      <c r="H25" s="79">
        <v>253506</v>
      </c>
      <c r="I25" s="64">
        <v>151791</v>
      </c>
      <c r="J25" s="67">
        <v>163565</v>
      </c>
    </row>
    <row r="26" spans="1:10" x14ac:dyDescent="0.3">
      <c r="A26" s="3" t="s">
        <v>17</v>
      </c>
      <c r="B26" s="23">
        <v>819500.68</v>
      </c>
      <c r="C26" s="25">
        <v>94877.310000000012</v>
      </c>
      <c r="D26" s="81">
        <v>7.6374780229329851</v>
      </c>
      <c r="E26" s="25">
        <v>238736</v>
      </c>
      <c r="F26" s="81">
        <v>2.4326648683064138</v>
      </c>
      <c r="G26" s="52">
        <v>272954.82</v>
      </c>
      <c r="H26" s="52">
        <v>253506</v>
      </c>
      <c r="I26" s="84">
        <v>151791</v>
      </c>
      <c r="J26" s="85">
        <v>163565</v>
      </c>
    </row>
    <row r="27" spans="1:10" x14ac:dyDescent="0.3">
      <c r="A27" s="2" t="s">
        <v>19</v>
      </c>
      <c r="B27" s="78">
        <v>77990</v>
      </c>
      <c r="C27" s="94">
        <v>22629.320000000003</v>
      </c>
      <c r="D27" s="80">
        <v>2.4464137676253634</v>
      </c>
      <c r="E27" s="94">
        <v>30700</v>
      </c>
      <c r="F27" s="80">
        <v>1.5403908794788275</v>
      </c>
      <c r="G27" s="79">
        <v>9527.1</v>
      </c>
      <c r="H27" s="79">
        <v>22000</v>
      </c>
      <c r="I27" s="64">
        <v>33755</v>
      </c>
      <c r="J27" s="67">
        <v>39267</v>
      </c>
    </row>
    <row r="28" spans="1:10" x14ac:dyDescent="0.3">
      <c r="A28" s="3" t="s">
        <v>20</v>
      </c>
      <c r="B28" s="23">
        <v>1900</v>
      </c>
      <c r="C28" s="25">
        <v>848.41000000000008</v>
      </c>
      <c r="D28" s="81">
        <v>1.2394832687026316</v>
      </c>
      <c r="E28" s="25">
        <v>4350</v>
      </c>
      <c r="F28" s="81">
        <v>-0.56321839080459768</v>
      </c>
      <c r="G28" s="52">
        <v>91.58</v>
      </c>
      <c r="H28" s="52">
        <v>2812</v>
      </c>
      <c r="I28" s="82">
        <v>5642</v>
      </c>
      <c r="J28" s="83">
        <v>7512</v>
      </c>
    </row>
    <row r="29" spans="1:10" x14ac:dyDescent="0.3">
      <c r="A29" s="3" t="s">
        <v>419</v>
      </c>
      <c r="B29" s="23">
        <v>76090</v>
      </c>
      <c r="C29" s="25">
        <v>21780.910000000003</v>
      </c>
      <c r="D29" s="81">
        <v>2.4934261240691957</v>
      </c>
      <c r="E29" s="25">
        <v>26350</v>
      </c>
      <c r="F29" s="81">
        <v>1.8876660341555977</v>
      </c>
      <c r="G29" s="52">
        <v>9435.52</v>
      </c>
      <c r="H29" s="52">
        <v>19188</v>
      </c>
      <c r="I29" s="82">
        <v>28113</v>
      </c>
      <c r="J29" s="83">
        <v>31755</v>
      </c>
    </row>
    <row r="30" spans="1:10" x14ac:dyDescent="0.3">
      <c r="A30" s="2" t="s">
        <v>94</v>
      </c>
      <c r="B30" s="78">
        <v>0</v>
      </c>
      <c r="C30" s="94">
        <v>661.55</v>
      </c>
      <c r="D30" s="80">
        <v>-1</v>
      </c>
      <c r="E30" s="94">
        <v>0</v>
      </c>
      <c r="F30" s="80" t="s">
        <v>469</v>
      </c>
      <c r="G30" s="79">
        <v>20.92</v>
      </c>
      <c r="H30" s="79">
        <v>0</v>
      </c>
      <c r="I30" s="102">
        <v>0</v>
      </c>
      <c r="J30" s="138">
        <v>0</v>
      </c>
    </row>
    <row r="31" spans="1:10" x14ac:dyDescent="0.3">
      <c r="A31" s="3" t="s">
        <v>94</v>
      </c>
      <c r="B31" s="87">
        <v>0</v>
      </c>
      <c r="C31" s="126">
        <v>661.55</v>
      </c>
      <c r="D31" s="89">
        <v>-1</v>
      </c>
      <c r="E31" s="126">
        <v>0</v>
      </c>
      <c r="F31" s="89" t="s">
        <v>469</v>
      </c>
      <c r="G31" s="88">
        <v>20.92</v>
      </c>
      <c r="H31" s="88">
        <v>0</v>
      </c>
      <c r="I31" s="84">
        <v>0</v>
      </c>
      <c r="J31" s="85">
        <v>0</v>
      </c>
    </row>
    <row r="32" spans="1:10" x14ac:dyDescent="0.3">
      <c r="A32" s="2" t="s">
        <v>22</v>
      </c>
      <c r="B32" s="63">
        <v>649926.31000000006</v>
      </c>
      <c r="C32" s="91">
        <v>366771.15</v>
      </c>
      <c r="D32" s="97">
        <v>0.77202135446040399</v>
      </c>
      <c r="E32" s="91">
        <v>479298</v>
      </c>
      <c r="F32" s="97">
        <v>0.35599629040805514</v>
      </c>
      <c r="G32" s="90">
        <v>420307.29000000004</v>
      </c>
      <c r="H32" s="90">
        <v>552233</v>
      </c>
      <c r="I32" s="64">
        <v>672986</v>
      </c>
      <c r="J32" s="67">
        <v>614285</v>
      </c>
    </row>
    <row r="33" spans="1:11" x14ac:dyDescent="0.3">
      <c r="A33" s="3" t="s">
        <v>417</v>
      </c>
      <c r="B33" s="23">
        <v>649926.31000000006</v>
      </c>
      <c r="C33" s="25">
        <v>366771.15</v>
      </c>
      <c r="D33" s="81">
        <v>0.77202135446040399</v>
      </c>
      <c r="E33" s="25">
        <v>479298</v>
      </c>
      <c r="F33" s="81">
        <v>0.35599629040805514</v>
      </c>
      <c r="G33" s="52">
        <v>420307.29000000004</v>
      </c>
      <c r="H33" s="52">
        <v>552233</v>
      </c>
      <c r="I33" s="84">
        <v>672986</v>
      </c>
      <c r="J33" s="85">
        <v>614285</v>
      </c>
    </row>
    <row r="34" spans="1:11" x14ac:dyDescent="0.3">
      <c r="A34" s="2" t="s">
        <v>23</v>
      </c>
      <c r="B34" s="78">
        <v>1000</v>
      </c>
      <c r="C34" s="94">
        <v>812.5</v>
      </c>
      <c r="D34" s="139">
        <v>0.23076923076923084</v>
      </c>
      <c r="E34" s="94">
        <v>1550</v>
      </c>
      <c r="F34" s="139">
        <v>-0.35483870967741937</v>
      </c>
      <c r="G34" s="79">
        <v>2549.08</v>
      </c>
      <c r="H34" s="79">
        <v>1319</v>
      </c>
      <c r="I34" s="64">
        <v>2478</v>
      </c>
      <c r="J34" s="67">
        <v>1925</v>
      </c>
    </row>
    <row r="35" spans="1:11" x14ac:dyDescent="0.3">
      <c r="A35" s="3" t="s">
        <v>24</v>
      </c>
      <c r="B35" s="23">
        <v>1000</v>
      </c>
      <c r="C35" s="25">
        <v>287.5</v>
      </c>
      <c r="D35" s="81">
        <v>2.4782608695652173</v>
      </c>
      <c r="E35" s="25">
        <v>850</v>
      </c>
      <c r="F35" s="81">
        <v>0.17647058823529416</v>
      </c>
      <c r="G35" s="52">
        <v>139.97999999999999</v>
      </c>
      <c r="H35" s="52">
        <v>1319</v>
      </c>
      <c r="I35" s="82">
        <v>2351</v>
      </c>
      <c r="J35" s="83">
        <v>1229</v>
      </c>
    </row>
    <row r="36" spans="1:11" x14ac:dyDescent="0.3">
      <c r="A36" s="3" t="s">
        <v>23</v>
      </c>
      <c r="B36" s="23">
        <v>0</v>
      </c>
      <c r="C36" s="25">
        <v>525</v>
      </c>
      <c r="D36" s="81">
        <v>-1</v>
      </c>
      <c r="E36" s="25">
        <v>700</v>
      </c>
      <c r="F36" s="81">
        <v>-1</v>
      </c>
      <c r="G36" s="52">
        <v>2409.1</v>
      </c>
      <c r="H36" s="52">
        <v>0</v>
      </c>
      <c r="I36" s="82">
        <v>127</v>
      </c>
      <c r="J36" s="83">
        <v>696</v>
      </c>
    </row>
    <row r="37" spans="1:11" x14ac:dyDescent="0.3">
      <c r="A37" s="17" t="s">
        <v>2</v>
      </c>
      <c r="B37" s="76">
        <v>5231123.5999999996</v>
      </c>
      <c r="C37" s="76">
        <v>3625786.1021517119</v>
      </c>
      <c r="D37" s="128">
        <v>0.44275570941584363</v>
      </c>
      <c r="E37" s="76">
        <v>4080954</v>
      </c>
      <c r="F37" s="128">
        <v>0.28183841327297476</v>
      </c>
      <c r="G37" s="26">
        <v>3513241.37</v>
      </c>
      <c r="H37" s="71">
        <v>3815496</v>
      </c>
      <c r="I37" s="26">
        <v>3665743</v>
      </c>
      <c r="J37" s="26">
        <v>4492709</v>
      </c>
    </row>
    <row r="43" spans="1:11" x14ac:dyDescent="0.3">
      <c r="F43" s="21"/>
      <c r="K43" s="21"/>
    </row>
  </sheetData>
  <mergeCells count="3">
    <mergeCell ref="A3:A4"/>
    <mergeCell ref="A10:A11"/>
    <mergeCell ref="A15:A16"/>
  </mergeCells>
  <conditionalFormatting sqref="F12">
    <cfRule type="cellIs" dxfId="1" priority="4" operator="lessThan">
      <formula>0</formula>
    </cfRule>
  </conditionalFormatting>
  <conditionalFormatting sqref="F5:F7">
    <cfRule type="cellIs" dxfId="0" priority="3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J45"/>
  <sheetViews>
    <sheetView showGridLines="0" topLeftCell="A40" zoomScale="90" zoomScaleNormal="90" zoomScaleSheetLayoutView="80" workbookViewId="0">
      <selection activeCell="E47" sqref="E47"/>
    </sheetView>
  </sheetViews>
  <sheetFormatPr defaultRowHeight="14.4" x14ac:dyDescent="0.3"/>
  <cols>
    <col min="1" max="1" width="45.6640625" customWidth="1"/>
    <col min="2" max="3" width="15.6640625" style="21" customWidth="1"/>
    <col min="4" max="4" width="15.6640625" style="74" customWidth="1"/>
    <col min="5" max="5" width="15.6640625" style="21" customWidth="1"/>
    <col min="6" max="6" width="15.6640625" style="74" customWidth="1"/>
    <col min="7" max="7" width="15.6640625" style="21" customWidth="1"/>
    <col min="8" max="8" width="15.6640625" style="74" customWidth="1"/>
    <col min="9" max="10" width="15.6640625" style="21" customWidth="1"/>
  </cols>
  <sheetData>
    <row r="1" spans="1:10" s="28" customFormat="1" ht="18" x14ac:dyDescent="0.35">
      <c r="A1" s="27" t="s">
        <v>456</v>
      </c>
      <c r="B1" s="44"/>
      <c r="C1" s="44"/>
      <c r="D1" s="59"/>
      <c r="E1" s="44"/>
      <c r="F1" s="59"/>
      <c r="G1" s="44"/>
      <c r="H1" s="59"/>
      <c r="I1" s="44"/>
      <c r="J1" s="44"/>
    </row>
    <row r="3" spans="1:10" x14ac:dyDescent="0.3">
      <c r="A3" s="266" t="s">
        <v>87</v>
      </c>
      <c r="B3" s="60"/>
      <c r="C3" s="60"/>
      <c r="D3" s="61"/>
      <c r="E3" s="60"/>
      <c r="F3" s="61"/>
      <c r="G3" s="60"/>
      <c r="H3" s="61"/>
      <c r="I3" s="60"/>
      <c r="J3" s="60"/>
    </row>
    <row r="4" spans="1:10" ht="43.2" x14ac:dyDescent="0.3">
      <c r="A4" s="267"/>
      <c r="B4" s="22" t="s">
        <v>398</v>
      </c>
      <c r="C4" s="22" t="s">
        <v>407</v>
      </c>
      <c r="D4" s="215" t="s">
        <v>409</v>
      </c>
      <c r="E4" s="22" t="s">
        <v>95</v>
      </c>
      <c r="F4" s="215" t="s">
        <v>397</v>
      </c>
      <c r="G4" s="47" t="s">
        <v>414</v>
      </c>
      <c r="H4" s="47" t="s">
        <v>88</v>
      </c>
      <c r="I4" s="50" t="s">
        <v>89</v>
      </c>
      <c r="J4" s="51" t="s">
        <v>90</v>
      </c>
    </row>
    <row r="5" spans="1:10" s="6" customFormat="1" x14ac:dyDescent="0.3">
      <c r="A5" s="2" t="s">
        <v>455</v>
      </c>
      <c r="B5" s="63">
        <v>3042469.1499999994</v>
      </c>
      <c r="C5" s="90">
        <v>2811708.3680346278</v>
      </c>
      <c r="D5" s="216">
        <v>8.2071378592749378E-2</v>
      </c>
      <c r="E5" s="90">
        <v>3020835</v>
      </c>
      <c r="F5" s="65">
        <v>7.161645703919417E-3</v>
      </c>
      <c r="G5" s="91">
        <v>2577153.5700000008</v>
      </c>
      <c r="H5" s="91">
        <v>2746229</v>
      </c>
      <c r="I5" s="90">
        <v>2672226</v>
      </c>
      <c r="J5" s="92">
        <v>2635231</v>
      </c>
    </row>
    <row r="6" spans="1:10" s="6" customFormat="1" x14ac:dyDescent="0.3">
      <c r="A6" s="3" t="s">
        <v>276</v>
      </c>
      <c r="B6" s="23">
        <v>819901.37000000011</v>
      </c>
      <c r="C6" s="52">
        <v>701982.31781599612</v>
      </c>
      <c r="D6" s="218">
        <v>0.16798008894422467</v>
      </c>
      <c r="E6" s="52">
        <v>711164</v>
      </c>
      <c r="F6" s="62">
        <v>0.15290055458375296</v>
      </c>
      <c r="G6" s="25">
        <v>586024.46000000008</v>
      </c>
      <c r="H6" s="25">
        <v>724494</v>
      </c>
      <c r="I6" s="52">
        <v>697872</v>
      </c>
      <c r="J6" s="57">
        <v>650151</v>
      </c>
    </row>
    <row r="7" spans="1:10" s="6" customFormat="1" x14ac:dyDescent="0.3">
      <c r="A7" s="3" t="s">
        <v>467</v>
      </c>
      <c r="B7" s="23">
        <v>960000.26</v>
      </c>
      <c r="C7" s="52">
        <v>5594016.9699999997</v>
      </c>
      <c r="D7" s="218">
        <v>-0.828388032222934</v>
      </c>
      <c r="E7" s="52">
        <v>5503000</v>
      </c>
      <c r="F7" s="62">
        <v>-0.82554965291659088</v>
      </c>
      <c r="G7" s="25">
        <v>1850331.91</v>
      </c>
      <c r="H7" s="25">
        <v>688282</v>
      </c>
      <c r="I7" s="229">
        <v>4966267</v>
      </c>
      <c r="J7" s="230">
        <v>8321600</v>
      </c>
    </row>
    <row r="8" spans="1:10" s="6" customFormat="1" x14ac:dyDescent="0.3">
      <c r="A8" s="3" t="s">
        <v>277</v>
      </c>
      <c r="B8" s="23">
        <v>820513.11000000022</v>
      </c>
      <c r="C8" s="52">
        <v>469427.31458431151</v>
      </c>
      <c r="D8" s="218">
        <v>0.74790235784763204</v>
      </c>
      <c r="E8" s="52">
        <v>575239</v>
      </c>
      <c r="F8" s="62">
        <v>0.42638644111404167</v>
      </c>
      <c r="G8" s="25">
        <v>367686.08999999991</v>
      </c>
      <c r="H8" s="25">
        <v>480826</v>
      </c>
      <c r="I8" s="52">
        <v>473420</v>
      </c>
      <c r="J8" s="57">
        <v>474624</v>
      </c>
    </row>
    <row r="9" spans="1:10" s="6" customFormat="1" x14ac:dyDescent="0.3">
      <c r="A9" s="3" t="s">
        <v>389</v>
      </c>
      <c r="B9" s="240">
        <v>1356396.37</v>
      </c>
      <c r="C9" s="52">
        <v>1240418.326628973</v>
      </c>
      <c r="D9" s="218">
        <v>9.3499137251716657E-2</v>
      </c>
      <c r="E9" s="52">
        <v>1522919</v>
      </c>
      <c r="F9" s="62">
        <v>-0.10934437747509873</v>
      </c>
      <c r="G9" s="25">
        <v>853998.3600000001</v>
      </c>
      <c r="H9" s="25">
        <v>1123873</v>
      </c>
      <c r="I9" s="52">
        <v>1088784</v>
      </c>
      <c r="J9" s="57">
        <v>1076942</v>
      </c>
    </row>
    <row r="10" spans="1:10" s="6" customFormat="1" x14ac:dyDescent="0.3">
      <c r="A10" s="3" t="s">
        <v>275</v>
      </c>
      <c r="B10" s="23">
        <v>1443277.6599999997</v>
      </c>
      <c r="C10" s="82">
        <v>1013838.0411210429</v>
      </c>
      <c r="D10" s="218">
        <v>0.42357812733492173</v>
      </c>
      <c r="E10" s="82">
        <v>1118830</v>
      </c>
      <c r="F10" s="62">
        <v>0.28998834496751047</v>
      </c>
      <c r="G10" s="93">
        <v>1013529.9600000001</v>
      </c>
      <c r="H10" s="93">
        <v>1123608</v>
      </c>
      <c r="I10" s="82">
        <v>1083674</v>
      </c>
      <c r="J10" s="83">
        <v>1186393</v>
      </c>
    </row>
    <row r="11" spans="1:10" x14ac:dyDescent="0.3">
      <c r="A11" s="16" t="s">
        <v>2</v>
      </c>
      <c r="B11" s="245">
        <v>8442557.9199999999</v>
      </c>
      <c r="C11" s="69">
        <v>11831391.338184951</v>
      </c>
      <c r="D11" s="217">
        <v>-0.28642729509315934</v>
      </c>
      <c r="E11" s="69">
        <v>12451987</v>
      </c>
      <c r="F11" s="70">
        <v>-0.32199110712210033</v>
      </c>
      <c r="G11" s="69">
        <v>7248724.3500000015</v>
      </c>
      <c r="H11" s="69">
        <v>6887312</v>
      </c>
      <c r="I11" s="231">
        <v>10982243</v>
      </c>
      <c r="J11" s="232">
        <v>12744941</v>
      </c>
    </row>
    <row r="12" spans="1:10" x14ac:dyDescent="0.3">
      <c r="A12" s="6"/>
      <c r="B12" s="72"/>
      <c r="C12" s="72"/>
      <c r="D12" s="73"/>
      <c r="E12" s="72"/>
      <c r="F12" s="73"/>
    </row>
    <row r="13" spans="1:10" x14ac:dyDescent="0.3">
      <c r="A13" s="266" t="s">
        <v>3</v>
      </c>
      <c r="B13" s="45"/>
      <c r="C13" s="45"/>
      <c r="D13" s="75"/>
      <c r="E13" s="45"/>
      <c r="F13" s="75"/>
      <c r="G13" s="45"/>
      <c r="H13" s="75"/>
      <c r="I13" s="45"/>
      <c r="J13" s="45"/>
    </row>
    <row r="14" spans="1:10" ht="43.2" x14ac:dyDescent="0.3">
      <c r="A14" s="267"/>
      <c r="B14" s="22" t="s">
        <v>398</v>
      </c>
      <c r="C14" s="22" t="s">
        <v>407</v>
      </c>
      <c r="D14" s="215" t="s">
        <v>409</v>
      </c>
      <c r="E14" s="22" t="s">
        <v>95</v>
      </c>
      <c r="F14" s="215" t="s">
        <v>397</v>
      </c>
      <c r="G14" s="47" t="s">
        <v>414</v>
      </c>
      <c r="H14" s="47" t="s">
        <v>88</v>
      </c>
      <c r="I14" s="50" t="s">
        <v>89</v>
      </c>
      <c r="J14" s="51" t="s">
        <v>90</v>
      </c>
    </row>
    <row r="15" spans="1:10" x14ac:dyDescent="0.3">
      <c r="A15" s="3" t="s">
        <v>99</v>
      </c>
      <c r="B15" s="23">
        <v>359455.43000000005</v>
      </c>
      <c r="C15" s="52">
        <v>625681.20169068442</v>
      </c>
      <c r="D15" s="218">
        <v>-0.42549747534575499</v>
      </c>
      <c r="E15" s="52">
        <v>647622</v>
      </c>
      <c r="F15" s="8">
        <v>-0.44496105753047299</v>
      </c>
      <c r="G15" s="52">
        <v>565733.63</v>
      </c>
      <c r="H15" s="52">
        <v>806890</v>
      </c>
      <c r="I15" s="52">
        <v>539268</v>
      </c>
      <c r="J15" s="57">
        <v>536917</v>
      </c>
    </row>
    <row r="16" spans="1:10" x14ac:dyDescent="0.3">
      <c r="A16" s="3" t="s">
        <v>455</v>
      </c>
      <c r="B16" s="23">
        <v>2683013.7199999997</v>
      </c>
      <c r="C16" s="52">
        <v>2186027.1663439432</v>
      </c>
      <c r="D16" s="218">
        <v>0.22734692473527196</v>
      </c>
      <c r="E16" s="52">
        <v>2373213</v>
      </c>
      <c r="F16" s="8">
        <v>0.13054062993924265</v>
      </c>
      <c r="G16" s="52">
        <v>2011419.9400000002</v>
      </c>
      <c r="H16" s="52">
        <v>1939339</v>
      </c>
      <c r="I16" s="52">
        <v>2132958</v>
      </c>
      <c r="J16" s="57">
        <v>2098314</v>
      </c>
    </row>
    <row r="17" spans="1:10" x14ac:dyDescent="0.3">
      <c r="A17" s="16" t="s">
        <v>2</v>
      </c>
      <c r="B17" s="68">
        <v>3042469.15</v>
      </c>
      <c r="C17" s="76">
        <v>2811708.3680346278</v>
      </c>
      <c r="D17" s="217">
        <v>8.20713785927496E-2</v>
      </c>
      <c r="E17" s="76">
        <v>3020835</v>
      </c>
      <c r="F17" s="77">
        <v>7.1616457039196391E-3</v>
      </c>
      <c r="G17" s="76">
        <v>2577153.5700000003</v>
      </c>
      <c r="H17" s="76">
        <v>2746229</v>
      </c>
      <c r="I17" s="76">
        <v>2672226</v>
      </c>
      <c r="J17" s="71">
        <v>2635231</v>
      </c>
    </row>
    <row r="18" spans="1:10" x14ac:dyDescent="0.3">
      <c r="A18" s="6"/>
      <c r="B18" s="72"/>
      <c r="C18" s="72"/>
      <c r="D18" s="73"/>
      <c r="E18" s="72"/>
      <c r="F18" s="73"/>
    </row>
    <row r="19" spans="1:10" x14ac:dyDescent="0.3">
      <c r="A19" s="266" t="s">
        <v>9</v>
      </c>
      <c r="B19" s="45"/>
      <c r="C19" s="45"/>
      <c r="D19" s="75"/>
      <c r="E19" s="45"/>
      <c r="F19" s="75"/>
      <c r="G19" s="45"/>
      <c r="H19" s="75"/>
      <c r="I19" s="45"/>
      <c r="J19" s="45"/>
    </row>
    <row r="20" spans="1:10" ht="43.2" x14ac:dyDescent="0.3">
      <c r="A20" s="267"/>
      <c r="B20" s="22" t="s">
        <v>398</v>
      </c>
      <c r="C20" s="22" t="s">
        <v>407</v>
      </c>
      <c r="D20" s="215" t="s">
        <v>409</v>
      </c>
      <c r="E20" s="22" t="s">
        <v>95</v>
      </c>
      <c r="F20" s="215" t="s">
        <v>397</v>
      </c>
      <c r="G20" s="47" t="s">
        <v>414</v>
      </c>
      <c r="H20" s="47" t="s">
        <v>88</v>
      </c>
      <c r="I20" s="50" t="s">
        <v>89</v>
      </c>
      <c r="J20" s="51" t="s">
        <v>90</v>
      </c>
    </row>
    <row r="21" spans="1:10" x14ac:dyDescent="0.3">
      <c r="A21" s="2" t="s">
        <v>10</v>
      </c>
      <c r="B21" s="78">
        <v>2455493.5499999998</v>
      </c>
      <c r="C21" s="79">
        <v>2231124.4580346276</v>
      </c>
      <c r="D21" s="219">
        <v>0.10056323445219917</v>
      </c>
      <c r="E21" s="79">
        <v>2480123</v>
      </c>
      <c r="F21" s="80">
        <v>-9.9307373061739979E-3</v>
      </c>
      <c r="G21" s="79">
        <v>2118030.1700000004</v>
      </c>
      <c r="H21" s="79">
        <v>2392345</v>
      </c>
      <c r="I21" s="64">
        <v>2487765</v>
      </c>
      <c r="J21" s="67">
        <v>2381831</v>
      </c>
    </row>
    <row r="22" spans="1:10" x14ac:dyDescent="0.3">
      <c r="A22" s="3" t="s">
        <v>11</v>
      </c>
      <c r="B22" s="23">
        <v>1501255.0999999996</v>
      </c>
      <c r="C22" s="52">
        <v>1410155.7244734459</v>
      </c>
      <c r="D22" s="218">
        <v>6.4602351318731266E-2</v>
      </c>
      <c r="E22" s="52">
        <v>1508634</v>
      </c>
      <c r="F22" s="81">
        <v>-4.8911134178338811E-3</v>
      </c>
      <c r="G22" s="52">
        <v>1332341.9500000002</v>
      </c>
      <c r="H22" s="52">
        <v>1492333</v>
      </c>
      <c r="I22" s="82">
        <v>1483650</v>
      </c>
      <c r="J22" s="83">
        <v>1413019</v>
      </c>
    </row>
    <row r="23" spans="1:10" x14ac:dyDescent="0.3">
      <c r="A23" s="3" t="s">
        <v>12</v>
      </c>
      <c r="B23" s="23">
        <v>19470.02</v>
      </c>
      <c r="C23" s="52">
        <v>29765.099914146856</v>
      </c>
      <c r="D23" s="218">
        <v>-0.34587755269901765</v>
      </c>
      <c r="E23" s="52">
        <v>44856</v>
      </c>
      <c r="F23" s="81">
        <v>-0.56594390939896555</v>
      </c>
      <c r="G23" s="52">
        <v>21390.359999999997</v>
      </c>
      <c r="H23" s="52">
        <v>56882</v>
      </c>
      <c r="I23" s="82">
        <v>136892</v>
      </c>
      <c r="J23" s="83">
        <v>156324</v>
      </c>
    </row>
    <row r="24" spans="1:10" x14ac:dyDescent="0.3">
      <c r="A24" s="3" t="s">
        <v>13</v>
      </c>
      <c r="B24" s="23">
        <v>513579.83000000007</v>
      </c>
      <c r="C24" s="52">
        <v>470277.9826329801</v>
      </c>
      <c r="D24" s="218">
        <v>9.2077130901563109E-2</v>
      </c>
      <c r="E24" s="52">
        <v>520697</v>
      </c>
      <c r="F24" s="81">
        <v>-1.3668544278150119E-2</v>
      </c>
      <c r="G24" s="52">
        <v>462638.96000000008</v>
      </c>
      <c r="H24" s="52">
        <v>523117</v>
      </c>
      <c r="I24" s="82">
        <v>539427</v>
      </c>
      <c r="J24" s="83">
        <v>529136</v>
      </c>
    </row>
    <row r="25" spans="1:10" x14ac:dyDescent="0.3">
      <c r="A25" s="3" t="s">
        <v>14</v>
      </c>
      <c r="B25" s="23">
        <v>208377.12000000002</v>
      </c>
      <c r="C25" s="52">
        <v>153996.19365071479</v>
      </c>
      <c r="D25" s="218">
        <v>0.35313162656882868</v>
      </c>
      <c r="E25" s="52">
        <v>180852</v>
      </c>
      <c r="F25" s="81">
        <v>0.15219693450998628</v>
      </c>
      <c r="G25" s="52">
        <v>169059.55000000002</v>
      </c>
      <c r="H25" s="52">
        <v>128327</v>
      </c>
      <c r="I25" s="82">
        <v>128056</v>
      </c>
      <c r="J25" s="83">
        <v>97822</v>
      </c>
    </row>
    <row r="26" spans="1:10" x14ac:dyDescent="0.3">
      <c r="A26" s="3" t="s">
        <v>15</v>
      </c>
      <c r="B26" s="23">
        <v>116106.95999999998</v>
      </c>
      <c r="C26" s="52">
        <v>92262.903338282267</v>
      </c>
      <c r="D26" s="218">
        <v>0.25843601056313381</v>
      </c>
      <c r="E26" s="52">
        <v>125400</v>
      </c>
      <c r="F26" s="81">
        <v>-7.410717703349301E-2</v>
      </c>
      <c r="G26" s="52">
        <v>87004.749999999985</v>
      </c>
      <c r="H26" s="52">
        <v>104396</v>
      </c>
      <c r="I26" s="82">
        <v>104820</v>
      </c>
      <c r="J26" s="83">
        <v>92243</v>
      </c>
    </row>
    <row r="27" spans="1:10" x14ac:dyDescent="0.3">
      <c r="A27" s="3" t="s">
        <v>412</v>
      </c>
      <c r="B27" s="23">
        <v>96704.51999999999</v>
      </c>
      <c r="C27" s="52">
        <v>74666.554025057543</v>
      </c>
      <c r="D27" s="218">
        <v>0.29515177528544667</v>
      </c>
      <c r="E27" s="52">
        <v>99684</v>
      </c>
      <c r="F27" s="81">
        <v>-2.9889250030095238E-2</v>
      </c>
      <c r="G27" s="52">
        <v>45594.6</v>
      </c>
      <c r="H27" s="52">
        <v>87290</v>
      </c>
      <c r="I27" s="84">
        <v>94920</v>
      </c>
      <c r="J27" s="85">
        <v>93287</v>
      </c>
    </row>
    <row r="28" spans="1:10" x14ac:dyDescent="0.3">
      <c r="A28" s="2" t="s">
        <v>16</v>
      </c>
      <c r="B28" s="78">
        <v>531355.59999999986</v>
      </c>
      <c r="C28" s="79">
        <v>521796.9</v>
      </c>
      <c r="D28" s="219">
        <v>1.8318813316061888E-2</v>
      </c>
      <c r="E28" s="79">
        <v>465192</v>
      </c>
      <c r="F28" s="80">
        <v>0.14222858518633141</v>
      </c>
      <c r="G28" s="79">
        <v>405445.8</v>
      </c>
      <c r="H28" s="79">
        <v>292283</v>
      </c>
      <c r="I28" s="64">
        <v>127587</v>
      </c>
      <c r="J28" s="67">
        <v>148591</v>
      </c>
    </row>
    <row r="29" spans="1:10" s="6" customFormat="1" x14ac:dyDescent="0.3">
      <c r="A29" s="3" t="s">
        <v>17</v>
      </c>
      <c r="B29" s="23">
        <v>531355.59999999986</v>
      </c>
      <c r="C29" s="52">
        <v>520200.9</v>
      </c>
      <c r="D29" s="218">
        <v>2.1443061709427669E-2</v>
      </c>
      <c r="E29" s="52">
        <v>465192</v>
      </c>
      <c r="F29" s="81">
        <v>0.14222858518633141</v>
      </c>
      <c r="G29" s="52">
        <v>405445.8</v>
      </c>
      <c r="H29" s="52">
        <v>292283</v>
      </c>
      <c r="I29" s="52">
        <v>127587</v>
      </c>
      <c r="J29" s="83">
        <v>148368</v>
      </c>
    </row>
    <row r="30" spans="1:10" x14ac:dyDescent="0.3">
      <c r="A30" s="3" t="s">
        <v>18</v>
      </c>
      <c r="B30" s="23">
        <v>0</v>
      </c>
      <c r="C30" s="52">
        <v>1596</v>
      </c>
      <c r="D30" s="218">
        <v>-1</v>
      </c>
      <c r="E30" s="52">
        <v>0</v>
      </c>
      <c r="F30" s="81" t="s">
        <v>469</v>
      </c>
      <c r="G30" s="52">
        <v>0</v>
      </c>
      <c r="H30" s="52">
        <v>0</v>
      </c>
      <c r="I30" s="84">
        <v>0</v>
      </c>
      <c r="J30" s="85">
        <v>223</v>
      </c>
    </row>
    <row r="31" spans="1:10" x14ac:dyDescent="0.3">
      <c r="A31" s="2" t="s">
        <v>19</v>
      </c>
      <c r="B31" s="78">
        <v>53220</v>
      </c>
      <c r="C31" s="79">
        <v>52323.210000000006</v>
      </c>
      <c r="D31" s="219">
        <v>1.7139430092304897E-2</v>
      </c>
      <c r="E31" s="79">
        <v>72520</v>
      </c>
      <c r="F31" s="80">
        <v>-0.26613348041919471</v>
      </c>
      <c r="G31" s="79">
        <v>45101.159999999996</v>
      </c>
      <c r="H31" s="79">
        <v>61215</v>
      </c>
      <c r="I31" s="64">
        <v>51994</v>
      </c>
      <c r="J31" s="86">
        <v>92947</v>
      </c>
    </row>
    <row r="32" spans="1:10" x14ac:dyDescent="0.3">
      <c r="A32" s="3" t="s">
        <v>20</v>
      </c>
      <c r="B32" s="23">
        <v>16650</v>
      </c>
      <c r="C32" s="52">
        <v>6511.26</v>
      </c>
      <c r="D32" s="218">
        <v>1.5571087623593591</v>
      </c>
      <c r="E32" s="52">
        <v>15860</v>
      </c>
      <c r="F32" s="81">
        <v>4.9810844892812067E-2</v>
      </c>
      <c r="G32" s="52">
        <v>3770.47</v>
      </c>
      <c r="H32" s="52">
        <v>9584</v>
      </c>
      <c r="I32" s="82">
        <v>13753</v>
      </c>
      <c r="J32" s="83">
        <v>15717</v>
      </c>
    </row>
    <row r="33" spans="1:10" x14ac:dyDescent="0.3">
      <c r="A33" s="11" t="s">
        <v>419</v>
      </c>
      <c r="B33" s="87">
        <v>36570</v>
      </c>
      <c r="C33" s="88">
        <v>45811.950000000004</v>
      </c>
      <c r="D33" s="220">
        <v>-0.20173666477851315</v>
      </c>
      <c r="E33" s="88">
        <v>56660</v>
      </c>
      <c r="F33" s="89">
        <v>-0.35457112601482532</v>
      </c>
      <c r="G33" s="88">
        <v>41330.689999999995</v>
      </c>
      <c r="H33" s="88">
        <v>51631</v>
      </c>
      <c r="I33" s="84">
        <v>38241</v>
      </c>
      <c r="J33" s="85">
        <v>77230</v>
      </c>
    </row>
    <row r="34" spans="1:10" x14ac:dyDescent="0.3">
      <c r="A34" s="2" t="s">
        <v>94</v>
      </c>
      <c r="B34" s="63">
        <v>0</v>
      </c>
      <c r="C34" s="90">
        <v>428.76</v>
      </c>
      <c r="D34" s="216">
        <v>-1</v>
      </c>
      <c r="E34" s="90">
        <v>0</v>
      </c>
      <c r="F34" s="97" t="s">
        <v>469</v>
      </c>
      <c r="G34" s="90">
        <v>748.25</v>
      </c>
      <c r="H34" s="90">
        <v>0</v>
      </c>
      <c r="I34" s="64">
        <v>0</v>
      </c>
      <c r="J34" s="67">
        <v>27</v>
      </c>
    </row>
    <row r="35" spans="1:10" x14ac:dyDescent="0.3">
      <c r="A35" s="3" t="s">
        <v>94</v>
      </c>
      <c r="B35" s="23">
        <v>0</v>
      </c>
      <c r="C35" s="52">
        <v>428.76</v>
      </c>
      <c r="D35" s="218">
        <v>-1</v>
      </c>
      <c r="E35" s="52">
        <v>0</v>
      </c>
      <c r="F35" s="81" t="s">
        <v>469</v>
      </c>
      <c r="G35" s="52">
        <v>748.25</v>
      </c>
      <c r="H35" s="52">
        <v>0</v>
      </c>
      <c r="I35" s="82">
        <v>0</v>
      </c>
      <c r="J35" s="83">
        <v>27</v>
      </c>
    </row>
    <row r="36" spans="1:10" x14ac:dyDescent="0.3">
      <c r="A36" s="2" t="s">
        <v>22</v>
      </c>
      <c r="B36" s="78">
        <v>0</v>
      </c>
      <c r="C36" s="79">
        <v>5236.96</v>
      </c>
      <c r="D36" s="219">
        <v>-1</v>
      </c>
      <c r="E36" s="79">
        <v>0</v>
      </c>
      <c r="F36" s="80" t="s">
        <v>469</v>
      </c>
      <c r="G36" s="79">
        <v>7778.29</v>
      </c>
      <c r="H36" s="79">
        <v>0</v>
      </c>
      <c r="I36" s="79">
        <v>0</v>
      </c>
      <c r="J36" s="138">
        <v>0</v>
      </c>
    </row>
    <row r="37" spans="1:10" x14ac:dyDescent="0.3">
      <c r="A37" s="3" t="s">
        <v>417</v>
      </c>
      <c r="B37" s="23">
        <v>0</v>
      </c>
      <c r="C37" s="52">
        <v>5236.96</v>
      </c>
      <c r="D37" s="218">
        <v>-1</v>
      </c>
      <c r="E37" s="52">
        <v>0</v>
      </c>
      <c r="F37" s="81" t="s">
        <v>469</v>
      </c>
      <c r="G37" s="52">
        <v>7778.29</v>
      </c>
      <c r="H37" s="52">
        <v>0</v>
      </c>
      <c r="I37" s="88">
        <v>0</v>
      </c>
      <c r="J37" s="85">
        <v>0</v>
      </c>
    </row>
    <row r="38" spans="1:10" x14ac:dyDescent="0.3">
      <c r="A38" s="2" t="s">
        <v>23</v>
      </c>
      <c r="B38" s="78">
        <v>2400</v>
      </c>
      <c r="C38" s="79">
        <v>798.08</v>
      </c>
      <c r="D38" s="219">
        <v>2.0072173215717721</v>
      </c>
      <c r="E38" s="79">
        <v>3000</v>
      </c>
      <c r="F38" s="80">
        <v>-0.19999999999999996</v>
      </c>
      <c r="G38" s="79">
        <v>49.9</v>
      </c>
      <c r="H38" s="79">
        <v>386</v>
      </c>
      <c r="I38" s="64">
        <v>4880</v>
      </c>
      <c r="J38" s="67">
        <v>11835</v>
      </c>
    </row>
    <row r="39" spans="1:10" x14ac:dyDescent="0.3">
      <c r="A39" s="3" t="s">
        <v>23</v>
      </c>
      <c r="B39" s="23">
        <v>0</v>
      </c>
      <c r="C39" s="52">
        <v>58.08</v>
      </c>
      <c r="D39" s="218">
        <v>-1</v>
      </c>
      <c r="E39" s="52">
        <v>0</v>
      </c>
      <c r="F39" s="81" t="s">
        <v>469</v>
      </c>
      <c r="G39" s="52">
        <v>0</v>
      </c>
      <c r="H39" s="52">
        <v>386</v>
      </c>
      <c r="I39" s="82">
        <v>1700</v>
      </c>
      <c r="J39" s="83">
        <v>114</v>
      </c>
    </row>
    <row r="40" spans="1:10" x14ac:dyDescent="0.3">
      <c r="A40" s="3" t="s">
        <v>24</v>
      </c>
      <c r="B40" s="23">
        <v>2400</v>
      </c>
      <c r="C40" s="52">
        <v>740</v>
      </c>
      <c r="D40" s="218">
        <v>2.2432432432432434</v>
      </c>
      <c r="E40" s="52">
        <v>3000</v>
      </c>
      <c r="F40" s="81">
        <v>-0.19999999999999996</v>
      </c>
      <c r="G40" s="52">
        <v>49.9</v>
      </c>
      <c r="H40" s="52">
        <v>0</v>
      </c>
      <c r="I40" s="82">
        <v>3180</v>
      </c>
      <c r="J40" s="83">
        <v>11721</v>
      </c>
    </row>
    <row r="41" spans="1:10" x14ac:dyDescent="0.3">
      <c r="A41" s="17" t="s">
        <v>2</v>
      </c>
      <c r="B41" s="68">
        <v>3042469.1499999994</v>
      </c>
      <c r="C41" s="71">
        <v>2811708.3680346273</v>
      </c>
      <c r="D41" s="217">
        <v>8.20713785927496E-2</v>
      </c>
      <c r="E41" s="71">
        <v>3020835</v>
      </c>
      <c r="F41" s="19">
        <v>7.161645703919417E-3</v>
      </c>
      <c r="G41" s="26">
        <v>2577153.5700000003</v>
      </c>
      <c r="H41" s="26">
        <v>2746229</v>
      </c>
      <c r="I41" s="76">
        <v>2672226</v>
      </c>
      <c r="J41" s="71">
        <v>2635231</v>
      </c>
    </row>
    <row r="42" spans="1:10" x14ac:dyDescent="0.3">
      <c r="A42" s="31" t="s">
        <v>464</v>
      </c>
    </row>
    <row r="43" spans="1:10" x14ac:dyDescent="0.3">
      <c r="A43" s="31" t="s">
        <v>395</v>
      </c>
    </row>
    <row r="44" spans="1:10" x14ac:dyDescent="0.3">
      <c r="A44" s="250" t="s">
        <v>471</v>
      </c>
      <c r="B44" s="250"/>
      <c r="C44" s="250"/>
      <c r="D44"/>
      <c r="E44"/>
      <c r="F44"/>
      <c r="G44"/>
      <c r="H44"/>
      <c r="I44"/>
      <c r="J44"/>
    </row>
    <row r="45" spans="1:10" x14ac:dyDescent="0.3">
      <c r="A45" s="124" t="s">
        <v>394</v>
      </c>
    </row>
  </sheetData>
  <mergeCells count="3">
    <mergeCell ref="A3:A4"/>
    <mergeCell ref="A13:A14"/>
    <mergeCell ref="A19:A20"/>
  </mergeCells>
  <hyperlinks>
    <hyperlink ref="A45" r:id="rId1"/>
  </hyperlinks>
  <pageMargins left="0.511811024" right="0.511811024" top="0.78740157499999996" bottom="0.78740157499999996" header="0.31496062000000002" footer="0.31496062000000002"/>
  <pageSetup paperSize="9" scale="49" fitToHeight="0" orientation="portrait"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J46"/>
  <sheetViews>
    <sheetView showGridLines="0" topLeftCell="A31" zoomScale="90" zoomScaleNormal="90" zoomScaleSheetLayoutView="80" workbookViewId="0">
      <selection activeCell="E47" sqref="E47"/>
    </sheetView>
  </sheetViews>
  <sheetFormatPr defaultRowHeight="14.4" x14ac:dyDescent="0.3"/>
  <cols>
    <col min="1" max="1" width="45.6640625" customWidth="1"/>
    <col min="2" max="3" width="15.6640625" style="21" customWidth="1"/>
    <col min="4" max="4" width="15.6640625" style="74" customWidth="1"/>
    <col min="5" max="5" width="15.6640625" style="21" customWidth="1"/>
    <col min="6" max="6" width="15.6640625" style="74" customWidth="1"/>
    <col min="7" max="7" width="15.6640625" style="21" customWidth="1"/>
    <col min="8" max="8" width="15.6640625" style="74" customWidth="1"/>
    <col min="9" max="10" width="15.6640625" style="21" customWidth="1"/>
  </cols>
  <sheetData>
    <row r="1" spans="1:10" s="28" customFormat="1" ht="18" x14ac:dyDescent="0.35">
      <c r="A1" s="27" t="s">
        <v>290</v>
      </c>
      <c r="B1" s="44"/>
      <c r="C1" s="44"/>
      <c r="D1" s="59"/>
      <c r="E1" s="44"/>
      <c r="F1" s="59"/>
      <c r="G1" s="44"/>
      <c r="H1" s="59"/>
      <c r="I1" s="44"/>
      <c r="J1" s="44"/>
    </row>
    <row r="3" spans="1:10" x14ac:dyDescent="0.3">
      <c r="A3" s="266" t="s">
        <v>87</v>
      </c>
      <c r="B3" s="60"/>
      <c r="C3" s="60"/>
      <c r="D3" s="61"/>
      <c r="E3" s="60"/>
      <c r="F3" s="61"/>
      <c r="G3" s="60"/>
      <c r="H3" s="61"/>
      <c r="I3" s="60"/>
      <c r="J3" s="60"/>
    </row>
    <row r="4" spans="1:10" ht="43.2" x14ac:dyDescent="0.3">
      <c r="A4" s="267"/>
      <c r="B4" s="22" t="s">
        <v>398</v>
      </c>
      <c r="C4" s="22" t="s">
        <v>407</v>
      </c>
      <c r="D4" s="215" t="s">
        <v>409</v>
      </c>
      <c r="E4" s="22" t="s">
        <v>95</v>
      </c>
      <c r="F4" s="215" t="s">
        <v>397</v>
      </c>
      <c r="G4" s="47" t="s">
        <v>414</v>
      </c>
      <c r="H4" s="47" t="s">
        <v>88</v>
      </c>
      <c r="I4" s="50" t="s">
        <v>89</v>
      </c>
      <c r="J4" s="51" t="s">
        <v>90</v>
      </c>
    </row>
    <row r="5" spans="1:10" s="6" customFormat="1" x14ac:dyDescent="0.3">
      <c r="A5" s="4" t="s">
        <v>455</v>
      </c>
      <c r="B5" s="23">
        <v>3042469.1499999994</v>
      </c>
      <c r="C5" s="52">
        <v>2811708.3680346278</v>
      </c>
      <c r="D5" s="218">
        <v>8.2071378592749378E-2</v>
      </c>
      <c r="E5" s="52">
        <v>3020835</v>
      </c>
      <c r="F5" s="62">
        <v>7.161645703919417E-3</v>
      </c>
      <c r="G5" s="25">
        <v>2577153.5700000008</v>
      </c>
      <c r="H5" s="25">
        <v>2746229</v>
      </c>
      <c r="I5" s="52">
        <v>2672226</v>
      </c>
      <c r="J5" s="57">
        <v>2635231</v>
      </c>
    </row>
    <row r="6" spans="1:10" s="1" customFormat="1" x14ac:dyDescent="0.3">
      <c r="A6" s="5" t="s">
        <v>276</v>
      </c>
      <c r="B6" s="63">
        <v>819901.37000000011</v>
      </c>
      <c r="C6" s="90">
        <v>701982.31781599612</v>
      </c>
      <c r="D6" s="216">
        <v>0.16798008894422467</v>
      </c>
      <c r="E6" s="90">
        <v>711164</v>
      </c>
      <c r="F6" s="65">
        <v>0.15290055458375296</v>
      </c>
      <c r="G6" s="91">
        <v>586024.46000000008</v>
      </c>
      <c r="H6" s="91">
        <v>724494</v>
      </c>
      <c r="I6" s="90">
        <v>697872</v>
      </c>
      <c r="J6" s="92">
        <v>650151</v>
      </c>
    </row>
    <row r="7" spans="1:10" s="1" customFormat="1" x14ac:dyDescent="0.3">
      <c r="A7" s="3" t="s">
        <v>467</v>
      </c>
      <c r="B7" s="23">
        <v>960000.26</v>
      </c>
      <c r="C7" s="52">
        <v>5594016.9699999997</v>
      </c>
      <c r="D7" s="218">
        <v>-0.828388032222934</v>
      </c>
      <c r="E7" s="52">
        <v>5503000</v>
      </c>
      <c r="F7" s="62">
        <v>-0.82554965291659088</v>
      </c>
      <c r="G7" s="25">
        <v>1850331.91</v>
      </c>
      <c r="H7" s="25">
        <v>688282</v>
      </c>
      <c r="I7" s="229">
        <v>4966267</v>
      </c>
      <c r="J7" s="230">
        <v>8321600</v>
      </c>
    </row>
    <row r="8" spans="1:10" s="1" customFormat="1" x14ac:dyDescent="0.3">
      <c r="A8" s="3" t="s">
        <v>277</v>
      </c>
      <c r="B8" s="23">
        <v>820513.11000000022</v>
      </c>
      <c r="C8" s="52">
        <v>469427.31458431151</v>
      </c>
      <c r="D8" s="218">
        <v>0.74790235784763204</v>
      </c>
      <c r="E8" s="52">
        <v>575239</v>
      </c>
      <c r="F8" s="62">
        <v>0.42638644111404167</v>
      </c>
      <c r="G8" s="25">
        <v>367686.08999999991</v>
      </c>
      <c r="H8" s="25">
        <v>480826</v>
      </c>
      <c r="I8" s="52">
        <v>473420</v>
      </c>
      <c r="J8" s="57">
        <v>474624</v>
      </c>
    </row>
    <row r="9" spans="1:10" s="6" customFormat="1" x14ac:dyDescent="0.3">
      <c r="A9" s="3" t="s">
        <v>389</v>
      </c>
      <c r="B9" s="240">
        <v>1356396.37</v>
      </c>
      <c r="C9" s="52">
        <v>1240418.326628973</v>
      </c>
      <c r="D9" s="218">
        <v>9.3499137251716657E-2</v>
      </c>
      <c r="E9" s="52">
        <v>1522919</v>
      </c>
      <c r="F9" s="62">
        <v>-0.10934437747509873</v>
      </c>
      <c r="G9" s="25">
        <v>853998.3600000001</v>
      </c>
      <c r="H9" s="25">
        <v>1123873</v>
      </c>
      <c r="I9" s="52">
        <v>1088784</v>
      </c>
      <c r="J9" s="57">
        <v>1076942</v>
      </c>
    </row>
    <row r="10" spans="1:10" s="6" customFormat="1" x14ac:dyDescent="0.3">
      <c r="A10" s="3" t="s">
        <v>275</v>
      </c>
      <c r="B10" s="23">
        <v>1443277.6599999997</v>
      </c>
      <c r="C10" s="82">
        <v>1013838.0411210429</v>
      </c>
      <c r="D10" s="218">
        <v>0.42357812733492173</v>
      </c>
      <c r="E10" s="82">
        <v>1118830</v>
      </c>
      <c r="F10" s="62">
        <v>0.28998834496751047</v>
      </c>
      <c r="G10" s="93">
        <v>1013529.9600000001</v>
      </c>
      <c r="H10" s="93">
        <v>1123608</v>
      </c>
      <c r="I10" s="82">
        <v>1083674</v>
      </c>
      <c r="J10" s="83">
        <v>1186393</v>
      </c>
    </row>
    <row r="11" spans="1:10" x14ac:dyDescent="0.3">
      <c r="A11" s="16" t="s">
        <v>2</v>
      </c>
      <c r="B11" s="245">
        <v>8442557.9199999999</v>
      </c>
      <c r="C11" s="69">
        <v>11831391.338184951</v>
      </c>
      <c r="D11" s="217">
        <v>-0.28642729509315934</v>
      </c>
      <c r="E11" s="69">
        <v>12451987</v>
      </c>
      <c r="F11" s="70">
        <v>-0.32199110712210033</v>
      </c>
      <c r="G11" s="69">
        <v>7248724.3500000015</v>
      </c>
      <c r="H11" s="69">
        <v>6887312</v>
      </c>
      <c r="I11" s="231">
        <v>10982243</v>
      </c>
      <c r="J11" s="232">
        <v>12744941</v>
      </c>
    </row>
    <row r="12" spans="1:10" x14ac:dyDescent="0.3">
      <c r="A12" s="6"/>
      <c r="B12" s="72"/>
      <c r="C12" s="72"/>
      <c r="D12" s="73"/>
      <c r="E12" s="72"/>
      <c r="F12" s="73"/>
    </row>
    <row r="13" spans="1:10" x14ac:dyDescent="0.3">
      <c r="A13" s="266" t="s">
        <v>3</v>
      </c>
      <c r="B13" s="45"/>
      <c r="C13" s="45"/>
      <c r="D13" s="75"/>
      <c r="E13" s="45"/>
      <c r="F13" s="75"/>
      <c r="G13" s="45"/>
      <c r="H13" s="75"/>
      <c r="I13" s="45"/>
      <c r="J13" s="45"/>
    </row>
    <row r="14" spans="1:10" ht="43.2" x14ac:dyDescent="0.3">
      <c r="A14" s="267"/>
      <c r="B14" s="22" t="s">
        <v>398</v>
      </c>
      <c r="C14" s="22" t="s">
        <v>407</v>
      </c>
      <c r="D14" s="215" t="s">
        <v>409</v>
      </c>
      <c r="E14" s="22" t="s">
        <v>95</v>
      </c>
      <c r="F14" s="215" t="s">
        <v>397</v>
      </c>
      <c r="G14" s="47" t="s">
        <v>414</v>
      </c>
      <c r="H14" s="47" t="s">
        <v>88</v>
      </c>
      <c r="I14" s="50" t="s">
        <v>89</v>
      </c>
      <c r="J14" s="51" t="s">
        <v>90</v>
      </c>
    </row>
    <row r="15" spans="1:10" x14ac:dyDescent="0.3">
      <c r="A15" s="3" t="s">
        <v>280</v>
      </c>
      <c r="B15" s="23">
        <v>758701.37000000011</v>
      </c>
      <c r="C15" s="52">
        <v>670394.25781599618</v>
      </c>
      <c r="D15" s="218">
        <v>0.13172414762574181</v>
      </c>
      <c r="E15" s="52">
        <v>662344</v>
      </c>
      <c r="F15" s="8">
        <v>0.14547934306040378</v>
      </c>
      <c r="G15" s="52">
        <v>550524.06000000006</v>
      </c>
      <c r="H15" s="52">
        <v>697122</v>
      </c>
      <c r="I15" s="52">
        <v>655495</v>
      </c>
      <c r="J15" s="57">
        <v>638416</v>
      </c>
    </row>
    <row r="16" spans="1:10" x14ac:dyDescent="0.3">
      <c r="A16" s="3" t="s">
        <v>281</v>
      </c>
      <c r="B16" s="23">
        <v>61200</v>
      </c>
      <c r="C16" s="52">
        <v>31588.059999999998</v>
      </c>
      <c r="D16" s="218">
        <v>0.93744091913210248</v>
      </c>
      <c r="E16" s="52">
        <v>48820</v>
      </c>
      <c r="F16" s="8">
        <v>0.25358459647685372</v>
      </c>
      <c r="G16" s="52">
        <v>35500.400000000001</v>
      </c>
      <c r="H16" s="52">
        <v>27372</v>
      </c>
      <c r="I16" s="52">
        <v>42377</v>
      </c>
      <c r="J16" s="83">
        <v>11735</v>
      </c>
    </row>
    <row r="17" spans="1:10" x14ac:dyDescent="0.3">
      <c r="A17" s="16" t="s">
        <v>2</v>
      </c>
      <c r="B17" s="68">
        <v>819901.37000000011</v>
      </c>
      <c r="C17" s="76">
        <v>701982.31781599624</v>
      </c>
      <c r="D17" s="217">
        <v>0.16798008894422445</v>
      </c>
      <c r="E17" s="76">
        <v>711164</v>
      </c>
      <c r="F17" s="77">
        <v>0.15290055458375296</v>
      </c>
      <c r="G17" s="76">
        <v>586024.46000000008</v>
      </c>
      <c r="H17" s="76">
        <v>724494</v>
      </c>
      <c r="I17" s="76">
        <v>697872</v>
      </c>
      <c r="J17" s="71">
        <v>650151</v>
      </c>
    </row>
    <row r="18" spans="1:10" x14ac:dyDescent="0.3">
      <c r="A18" s="6"/>
      <c r="B18" s="72"/>
      <c r="C18" s="72"/>
      <c r="D18" s="73"/>
      <c r="E18" s="72"/>
      <c r="F18" s="73"/>
    </row>
    <row r="19" spans="1:10" x14ac:dyDescent="0.3">
      <c r="A19" s="266" t="s">
        <v>9</v>
      </c>
      <c r="B19" s="45"/>
      <c r="C19" s="45"/>
      <c r="D19" s="75"/>
      <c r="E19" s="45"/>
      <c r="F19" s="75"/>
      <c r="G19" s="45"/>
      <c r="H19" s="75"/>
      <c r="I19" s="45"/>
      <c r="J19" s="45"/>
    </row>
    <row r="20" spans="1:10" ht="43.2" x14ac:dyDescent="0.3">
      <c r="A20" s="267"/>
      <c r="B20" s="22" t="s">
        <v>398</v>
      </c>
      <c r="C20" s="22" t="s">
        <v>407</v>
      </c>
      <c r="D20" s="215" t="s">
        <v>409</v>
      </c>
      <c r="E20" s="22" t="s">
        <v>95</v>
      </c>
      <c r="F20" s="215" t="s">
        <v>397</v>
      </c>
      <c r="G20" s="47" t="s">
        <v>414</v>
      </c>
      <c r="H20" s="47" t="s">
        <v>88</v>
      </c>
      <c r="I20" s="50" t="s">
        <v>89</v>
      </c>
      <c r="J20" s="51" t="s">
        <v>90</v>
      </c>
    </row>
    <row r="21" spans="1:10" x14ac:dyDescent="0.3">
      <c r="A21" s="2" t="s">
        <v>10</v>
      </c>
      <c r="B21" s="78">
        <v>705324.61</v>
      </c>
      <c r="C21" s="79">
        <v>647854.76781599608</v>
      </c>
      <c r="D21" s="219">
        <v>8.8707909610270086E-2</v>
      </c>
      <c r="E21" s="79">
        <v>631146</v>
      </c>
      <c r="F21" s="80">
        <v>0.11753003267072915</v>
      </c>
      <c r="G21" s="79">
        <v>515016.59</v>
      </c>
      <c r="H21" s="79">
        <v>620567</v>
      </c>
      <c r="I21" s="64">
        <v>604877</v>
      </c>
      <c r="J21" s="67">
        <v>577772</v>
      </c>
    </row>
    <row r="22" spans="1:10" x14ac:dyDescent="0.3">
      <c r="A22" s="3" t="s">
        <v>11</v>
      </c>
      <c r="B22" s="23">
        <v>471781.38</v>
      </c>
      <c r="C22" s="52">
        <v>442971.97720747493</v>
      </c>
      <c r="D22" s="218">
        <v>6.503662596027282E-2</v>
      </c>
      <c r="E22" s="52">
        <v>431181</v>
      </c>
      <c r="F22" s="81">
        <v>9.4160874435561981E-2</v>
      </c>
      <c r="G22" s="52">
        <v>361188.60000000003</v>
      </c>
      <c r="H22" s="52">
        <v>422848</v>
      </c>
      <c r="I22" s="82">
        <v>412962</v>
      </c>
      <c r="J22" s="83">
        <v>398972</v>
      </c>
    </row>
    <row r="23" spans="1:10" x14ac:dyDescent="0.3">
      <c r="A23" s="3" t="s">
        <v>12</v>
      </c>
      <c r="B23" s="23">
        <v>5375.9800000000005</v>
      </c>
      <c r="C23" s="52">
        <v>2539.7627725537313</v>
      </c>
      <c r="D23" s="218">
        <v>1.1167252540655412</v>
      </c>
      <c r="E23" s="52">
        <v>5616</v>
      </c>
      <c r="F23" s="81">
        <v>-4.2738603988603852E-2</v>
      </c>
      <c r="G23" s="52">
        <v>721.6</v>
      </c>
      <c r="H23" s="52">
        <v>11139</v>
      </c>
      <c r="I23" s="82">
        <v>10081</v>
      </c>
      <c r="J23" s="83">
        <v>8390</v>
      </c>
    </row>
    <row r="24" spans="1:10" x14ac:dyDescent="0.3">
      <c r="A24" s="3" t="s">
        <v>13</v>
      </c>
      <c r="B24" s="23">
        <v>164832.32999999996</v>
      </c>
      <c r="C24" s="52">
        <v>153491.28654598328</v>
      </c>
      <c r="D24" s="218">
        <v>7.3887213464844503E-2</v>
      </c>
      <c r="E24" s="52">
        <v>151233</v>
      </c>
      <c r="F24" s="81">
        <v>8.9923032671440417E-2</v>
      </c>
      <c r="G24" s="52">
        <v>120063.15999999999</v>
      </c>
      <c r="H24" s="52">
        <v>143954</v>
      </c>
      <c r="I24" s="82">
        <v>141744</v>
      </c>
      <c r="J24" s="83">
        <v>133352</v>
      </c>
    </row>
    <row r="25" spans="1:10" x14ac:dyDescent="0.3">
      <c r="A25" s="3" t="s">
        <v>14</v>
      </c>
      <c r="B25" s="23">
        <v>26567.87999999999</v>
      </c>
      <c r="C25" s="52">
        <v>19997.986144559793</v>
      </c>
      <c r="D25" s="218">
        <v>0.32852777314417025</v>
      </c>
      <c r="E25" s="52">
        <v>17640</v>
      </c>
      <c r="F25" s="81">
        <v>0.5061156462585028</v>
      </c>
      <c r="G25" s="52">
        <v>18402.5</v>
      </c>
      <c r="H25" s="52">
        <v>15592</v>
      </c>
      <c r="I25" s="82">
        <v>16171</v>
      </c>
      <c r="J25" s="83">
        <v>10161</v>
      </c>
    </row>
    <row r="26" spans="1:10" x14ac:dyDescent="0.3">
      <c r="A26" s="3" t="s">
        <v>15</v>
      </c>
      <c r="B26" s="23">
        <v>15090.120000000003</v>
      </c>
      <c r="C26" s="52">
        <v>11340.802899911345</v>
      </c>
      <c r="D26" s="218">
        <v>0.33060420264582557</v>
      </c>
      <c r="E26" s="52">
        <v>14184</v>
      </c>
      <c r="F26" s="81">
        <v>6.3883248730964626E-2</v>
      </c>
      <c r="G26" s="52">
        <v>9175.76</v>
      </c>
      <c r="H26" s="52">
        <v>14486</v>
      </c>
      <c r="I26" s="82">
        <v>13362</v>
      </c>
      <c r="J26" s="83">
        <v>13771</v>
      </c>
    </row>
    <row r="27" spans="1:10" x14ac:dyDescent="0.3">
      <c r="A27" s="3" t="s">
        <v>412</v>
      </c>
      <c r="B27" s="23">
        <v>8975.4</v>
      </c>
      <c r="C27" s="52">
        <v>8584.3462455129411</v>
      </c>
      <c r="D27" s="218">
        <v>4.5554284892860952E-2</v>
      </c>
      <c r="E27" s="52">
        <v>11292</v>
      </c>
      <c r="F27" s="81">
        <v>-0.20515409139213603</v>
      </c>
      <c r="G27" s="52">
        <v>5639.39</v>
      </c>
      <c r="H27" s="52">
        <v>12548</v>
      </c>
      <c r="I27" s="82">
        <v>10557</v>
      </c>
      <c r="J27" s="83">
        <v>13126</v>
      </c>
    </row>
    <row r="28" spans="1:10" x14ac:dyDescent="0.3">
      <c r="A28" s="3" t="s">
        <v>413</v>
      </c>
      <c r="B28" s="23">
        <v>12701.519999999997</v>
      </c>
      <c r="C28" s="52">
        <v>8928.6059999999998</v>
      </c>
      <c r="D28" s="218">
        <v>0.42256473182935794</v>
      </c>
      <c r="E28" s="52">
        <v>0</v>
      </c>
      <c r="F28" s="81" t="s">
        <v>469</v>
      </c>
      <c r="G28" s="52">
        <v>-174.42</v>
      </c>
      <c r="H28" s="52">
        <v>0</v>
      </c>
      <c r="I28" s="84">
        <v>0</v>
      </c>
      <c r="J28" s="85">
        <v>0</v>
      </c>
    </row>
    <row r="29" spans="1:10" x14ac:dyDescent="0.3">
      <c r="A29" s="2" t="s">
        <v>16</v>
      </c>
      <c r="B29" s="78">
        <v>78456.759999999995</v>
      </c>
      <c r="C29" s="79">
        <v>28091.78</v>
      </c>
      <c r="D29" s="219">
        <v>1.7928725057650317</v>
      </c>
      <c r="E29" s="79">
        <v>52248</v>
      </c>
      <c r="F29" s="80">
        <v>0.50162226305313107</v>
      </c>
      <c r="G29" s="79">
        <v>55466.76</v>
      </c>
      <c r="H29" s="79">
        <v>87937</v>
      </c>
      <c r="I29" s="64">
        <v>71660</v>
      </c>
      <c r="J29" s="67">
        <v>53443</v>
      </c>
    </row>
    <row r="30" spans="1:10" s="6" customFormat="1" x14ac:dyDescent="0.3">
      <c r="A30" s="3" t="s">
        <v>17</v>
      </c>
      <c r="B30" s="23">
        <v>78456.759999999995</v>
      </c>
      <c r="C30" s="52">
        <v>27692.78</v>
      </c>
      <c r="D30" s="218">
        <v>1.8331124574708642</v>
      </c>
      <c r="E30" s="52">
        <v>51448</v>
      </c>
      <c r="F30" s="81">
        <v>0.52497201057378318</v>
      </c>
      <c r="G30" s="52">
        <v>55466.76</v>
      </c>
      <c r="H30" s="52">
        <v>87787</v>
      </c>
      <c r="I30" s="82">
        <v>70325</v>
      </c>
      <c r="J30" s="83">
        <v>52603</v>
      </c>
    </row>
    <row r="31" spans="1:10" x14ac:dyDescent="0.3">
      <c r="A31" s="3" t="s">
        <v>18</v>
      </c>
      <c r="B31" s="23">
        <v>0</v>
      </c>
      <c r="C31" s="52">
        <v>399</v>
      </c>
      <c r="D31" s="218">
        <v>-1</v>
      </c>
      <c r="E31" s="52">
        <v>800</v>
      </c>
      <c r="F31" s="81">
        <v>-1</v>
      </c>
      <c r="G31" s="52">
        <v>0</v>
      </c>
      <c r="H31" s="52">
        <v>150</v>
      </c>
      <c r="I31" s="84">
        <v>1335</v>
      </c>
      <c r="J31" s="85">
        <v>840</v>
      </c>
    </row>
    <row r="32" spans="1:10" x14ac:dyDescent="0.3">
      <c r="A32" s="2" t="s">
        <v>19</v>
      </c>
      <c r="B32" s="78">
        <v>34880</v>
      </c>
      <c r="C32" s="79">
        <v>25469.97</v>
      </c>
      <c r="D32" s="219">
        <v>0.36945587293585347</v>
      </c>
      <c r="E32" s="79">
        <v>26360</v>
      </c>
      <c r="F32" s="80">
        <v>0.32321699544764804</v>
      </c>
      <c r="G32" s="79">
        <v>15167.759999999998</v>
      </c>
      <c r="H32" s="79">
        <v>12540</v>
      </c>
      <c r="I32" s="64">
        <v>17535</v>
      </c>
      <c r="J32" s="67">
        <v>18495</v>
      </c>
    </row>
    <row r="33" spans="1:10" x14ac:dyDescent="0.3">
      <c r="A33" s="3" t="s">
        <v>20</v>
      </c>
      <c r="B33" s="23">
        <v>1020</v>
      </c>
      <c r="C33" s="52">
        <v>377.96999999999997</v>
      </c>
      <c r="D33" s="218">
        <v>1.6986268751488214</v>
      </c>
      <c r="E33" s="52">
        <v>1550</v>
      </c>
      <c r="F33" s="81">
        <v>-0.34193548387096773</v>
      </c>
      <c r="G33" s="52">
        <v>98.47</v>
      </c>
      <c r="H33" s="52">
        <v>1401</v>
      </c>
      <c r="I33" s="82">
        <v>1591</v>
      </c>
      <c r="J33" s="83">
        <v>1553</v>
      </c>
    </row>
    <row r="34" spans="1:10" x14ac:dyDescent="0.3">
      <c r="A34" s="11" t="s">
        <v>419</v>
      </c>
      <c r="B34" s="87">
        <v>33860</v>
      </c>
      <c r="C34" s="88">
        <v>25092</v>
      </c>
      <c r="D34" s="220">
        <v>0.34943408257611996</v>
      </c>
      <c r="E34" s="88">
        <v>24810</v>
      </c>
      <c r="F34" s="89">
        <v>0.3647722692462716</v>
      </c>
      <c r="G34" s="88">
        <v>15069.289999999999</v>
      </c>
      <c r="H34" s="88">
        <v>11139</v>
      </c>
      <c r="I34" s="84">
        <v>15944</v>
      </c>
      <c r="J34" s="85">
        <v>16942</v>
      </c>
    </row>
    <row r="35" spans="1:10" s="1" customFormat="1" x14ac:dyDescent="0.3">
      <c r="A35" s="5" t="s">
        <v>94</v>
      </c>
      <c r="B35" s="63">
        <v>0</v>
      </c>
      <c r="C35" s="91">
        <v>38.75</v>
      </c>
      <c r="D35" s="216">
        <v>-1</v>
      </c>
      <c r="E35" s="91">
        <v>0</v>
      </c>
      <c r="F35" s="97" t="s">
        <v>469</v>
      </c>
      <c r="G35" s="90">
        <v>0</v>
      </c>
      <c r="H35" s="64">
        <v>258</v>
      </c>
      <c r="I35" s="64">
        <v>20</v>
      </c>
      <c r="J35" s="67">
        <v>50</v>
      </c>
    </row>
    <row r="36" spans="1:10" x14ac:dyDescent="0.3">
      <c r="A36" s="3" t="s">
        <v>94</v>
      </c>
      <c r="B36" s="23">
        <v>0</v>
      </c>
      <c r="C36" s="52">
        <v>38.75</v>
      </c>
      <c r="D36" s="218">
        <v>-1</v>
      </c>
      <c r="E36" s="52">
        <v>0</v>
      </c>
      <c r="F36" s="81" t="s">
        <v>469</v>
      </c>
      <c r="G36" s="52">
        <v>0</v>
      </c>
      <c r="H36" s="88">
        <v>258</v>
      </c>
      <c r="I36" s="88">
        <v>20</v>
      </c>
      <c r="J36" s="85">
        <v>50</v>
      </c>
    </row>
    <row r="37" spans="1:10" x14ac:dyDescent="0.3">
      <c r="A37" s="2" t="s">
        <v>23</v>
      </c>
      <c r="B37" s="78">
        <v>1240</v>
      </c>
      <c r="C37" s="79">
        <v>527.04999999999995</v>
      </c>
      <c r="D37" s="219">
        <v>1.3527179584479652</v>
      </c>
      <c r="E37" s="79">
        <v>1410</v>
      </c>
      <c r="F37" s="80">
        <v>-0.12056737588652477</v>
      </c>
      <c r="G37" s="79">
        <v>373.35</v>
      </c>
      <c r="H37" s="79">
        <v>3171</v>
      </c>
      <c r="I37" s="64">
        <v>3720</v>
      </c>
      <c r="J37" s="67">
        <v>314</v>
      </c>
    </row>
    <row r="38" spans="1:10" x14ac:dyDescent="0.3">
      <c r="A38" s="3" t="s">
        <v>24</v>
      </c>
      <c r="B38" s="23">
        <v>480</v>
      </c>
      <c r="C38" s="52">
        <v>207.05</v>
      </c>
      <c r="D38" s="218">
        <v>1.3182806085486596</v>
      </c>
      <c r="E38" s="52">
        <v>600</v>
      </c>
      <c r="F38" s="81">
        <v>-0.19999999999999996</v>
      </c>
      <c r="G38" s="52">
        <v>143.55000000000001</v>
      </c>
      <c r="H38" s="52">
        <v>200</v>
      </c>
      <c r="I38" s="82">
        <v>2258</v>
      </c>
      <c r="J38" s="83">
        <v>288</v>
      </c>
    </row>
    <row r="39" spans="1:10" x14ac:dyDescent="0.3">
      <c r="A39" s="11" t="s">
        <v>23</v>
      </c>
      <c r="B39" s="87">
        <v>760</v>
      </c>
      <c r="C39" s="88">
        <v>320</v>
      </c>
      <c r="D39" s="220">
        <v>1.375</v>
      </c>
      <c r="E39" s="88">
        <v>810</v>
      </c>
      <c r="F39" s="89">
        <v>-6.1728395061728447E-2</v>
      </c>
      <c r="G39" s="88">
        <v>229.8</v>
      </c>
      <c r="H39" s="88">
        <v>2971</v>
      </c>
      <c r="I39" s="84">
        <v>1462</v>
      </c>
      <c r="J39" s="85">
        <v>26</v>
      </c>
    </row>
    <row r="40" spans="1:10" s="1" customFormat="1" x14ac:dyDescent="0.3">
      <c r="A40" s="13" t="s">
        <v>96</v>
      </c>
      <c r="B40" s="78">
        <v>0</v>
      </c>
      <c r="C40" s="94">
        <v>0</v>
      </c>
      <c r="D40" s="219" t="s">
        <v>469</v>
      </c>
      <c r="E40" s="94">
        <v>0</v>
      </c>
      <c r="F40" s="95" t="s">
        <v>469</v>
      </c>
      <c r="G40" s="64">
        <v>0</v>
      </c>
      <c r="H40" s="64">
        <v>21</v>
      </c>
      <c r="I40" s="64">
        <v>60</v>
      </c>
      <c r="J40" s="67">
        <v>77</v>
      </c>
    </row>
    <row r="41" spans="1:10" x14ac:dyDescent="0.3">
      <c r="A41" s="12" t="s">
        <v>96</v>
      </c>
      <c r="B41" s="23">
        <v>0</v>
      </c>
      <c r="C41" s="82">
        <v>0</v>
      </c>
      <c r="D41" s="218" t="s">
        <v>469</v>
      </c>
      <c r="E41" s="82">
        <v>0</v>
      </c>
      <c r="F41" s="96" t="s">
        <v>469</v>
      </c>
      <c r="G41" s="82">
        <v>0</v>
      </c>
      <c r="H41" s="82">
        <v>21</v>
      </c>
      <c r="I41" s="82">
        <v>60</v>
      </c>
      <c r="J41" s="83">
        <v>77</v>
      </c>
    </row>
    <row r="42" spans="1:10" x14ac:dyDescent="0.3">
      <c r="A42" s="17" t="s">
        <v>2</v>
      </c>
      <c r="B42" s="68">
        <v>819901.37</v>
      </c>
      <c r="C42" s="71">
        <v>701982.31781599612</v>
      </c>
      <c r="D42" s="217">
        <v>0.16798008894422445</v>
      </c>
      <c r="E42" s="71">
        <v>711164</v>
      </c>
      <c r="F42" s="19">
        <v>0.15290055458375273</v>
      </c>
      <c r="G42" s="26">
        <v>586024.46000000008</v>
      </c>
      <c r="H42" s="26">
        <v>724494</v>
      </c>
      <c r="I42" s="26">
        <v>697872</v>
      </c>
      <c r="J42" s="26">
        <v>650151</v>
      </c>
    </row>
    <row r="43" spans="1:10" x14ac:dyDescent="0.3">
      <c r="A43" s="31" t="s">
        <v>464</v>
      </c>
    </row>
    <row r="44" spans="1:10" x14ac:dyDescent="0.3">
      <c r="A44" s="31" t="s">
        <v>395</v>
      </c>
    </row>
    <row r="45" spans="1:10" x14ac:dyDescent="0.3">
      <c r="A45" s="250" t="s">
        <v>471</v>
      </c>
      <c r="B45" s="250"/>
      <c r="C45" s="250"/>
      <c r="D45"/>
      <c r="E45"/>
      <c r="F45"/>
      <c r="G45"/>
      <c r="H45"/>
      <c r="I45"/>
      <c r="J45"/>
    </row>
    <row r="46" spans="1:10" x14ac:dyDescent="0.3">
      <c r="A46" s="124" t="s">
        <v>394</v>
      </c>
    </row>
  </sheetData>
  <mergeCells count="3">
    <mergeCell ref="A3:A4"/>
    <mergeCell ref="A13:A14"/>
    <mergeCell ref="A19:A20"/>
  </mergeCells>
  <hyperlinks>
    <hyperlink ref="A46" r:id="rId1"/>
  </hyperlinks>
  <pageMargins left="0.511811024" right="0.511811024" top="0.78740157499999996" bottom="0.78740157499999996" header="0.31496062000000002" footer="0.31496062000000002"/>
  <pageSetup paperSize="9" scale="49" fitToHeight="0" orientation="portrait"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J28"/>
  <sheetViews>
    <sheetView showGridLines="0" topLeftCell="A22" zoomScale="90" zoomScaleNormal="90" zoomScaleSheetLayoutView="80" workbookViewId="0">
      <selection activeCell="E47" sqref="E47"/>
    </sheetView>
  </sheetViews>
  <sheetFormatPr defaultRowHeight="14.4" x14ac:dyDescent="0.3"/>
  <cols>
    <col min="1" max="1" width="45.6640625" customWidth="1"/>
    <col min="2" max="3" width="15.6640625" style="21" customWidth="1"/>
    <col min="4" max="4" width="15.6640625" style="74" customWidth="1"/>
    <col min="5" max="5" width="15.6640625" style="21" customWidth="1"/>
    <col min="6" max="6" width="15.6640625" style="74" customWidth="1"/>
    <col min="7" max="7" width="15.6640625" style="21" customWidth="1"/>
    <col min="8" max="8" width="15.6640625" style="74" customWidth="1"/>
    <col min="9" max="10" width="15.6640625" style="21" customWidth="1"/>
  </cols>
  <sheetData>
    <row r="1" spans="1:10" s="28" customFormat="1" ht="18" x14ac:dyDescent="0.35">
      <c r="A1" s="27" t="s">
        <v>434</v>
      </c>
      <c r="B1" s="44"/>
      <c r="C1" s="44"/>
      <c r="D1" s="59"/>
      <c r="E1" s="44"/>
      <c r="F1" s="59"/>
      <c r="G1" s="44"/>
      <c r="H1" s="59"/>
      <c r="I1" s="44"/>
      <c r="J1" s="44"/>
    </row>
    <row r="3" spans="1:10" x14ac:dyDescent="0.3">
      <c r="A3" s="266" t="s">
        <v>87</v>
      </c>
      <c r="B3" s="60"/>
      <c r="C3" s="60"/>
      <c r="D3" s="61"/>
      <c r="E3" s="60"/>
      <c r="F3" s="61"/>
      <c r="G3" s="60"/>
      <c r="H3" s="61"/>
      <c r="I3" s="60"/>
      <c r="J3" s="60"/>
    </row>
    <row r="4" spans="1:10" ht="43.2" x14ac:dyDescent="0.3">
      <c r="A4" s="267"/>
      <c r="B4" s="22" t="s">
        <v>398</v>
      </c>
      <c r="C4" s="22" t="s">
        <v>407</v>
      </c>
      <c r="D4" s="215" t="s">
        <v>409</v>
      </c>
      <c r="E4" s="22" t="s">
        <v>95</v>
      </c>
      <c r="F4" s="215" t="s">
        <v>397</v>
      </c>
      <c r="G4" s="47" t="s">
        <v>414</v>
      </c>
      <c r="H4" s="47" t="s">
        <v>88</v>
      </c>
      <c r="I4" s="50" t="s">
        <v>89</v>
      </c>
      <c r="J4" s="51" t="s">
        <v>90</v>
      </c>
    </row>
    <row r="5" spans="1:10" s="6" customFormat="1" x14ac:dyDescent="0.3">
      <c r="A5" s="4" t="s">
        <v>455</v>
      </c>
      <c r="B5" s="23">
        <v>3042469.1499999994</v>
      </c>
      <c r="C5" s="52">
        <v>2811708.3680346278</v>
      </c>
      <c r="D5" s="218">
        <v>8.2071378592749378E-2</v>
      </c>
      <c r="E5" s="52">
        <v>3020835</v>
      </c>
      <c r="F5" s="62">
        <v>7.161645703919417E-3</v>
      </c>
      <c r="G5" s="25">
        <v>2577153.5700000008</v>
      </c>
      <c r="H5" s="25">
        <v>2746229</v>
      </c>
      <c r="I5" s="52">
        <v>2672226</v>
      </c>
      <c r="J5" s="57">
        <v>2635231</v>
      </c>
    </row>
    <row r="6" spans="1:10" s="6" customFormat="1" x14ac:dyDescent="0.3">
      <c r="A6" s="3" t="s">
        <v>276</v>
      </c>
      <c r="B6" s="23">
        <v>819901.37000000011</v>
      </c>
      <c r="C6" s="52">
        <v>701982.31781599612</v>
      </c>
      <c r="D6" s="218">
        <v>0.16798008894422467</v>
      </c>
      <c r="E6" s="52">
        <v>711164</v>
      </c>
      <c r="F6" s="62">
        <v>0.15290055458375296</v>
      </c>
      <c r="G6" s="25">
        <v>586024.46000000008</v>
      </c>
      <c r="H6" s="25">
        <v>724494</v>
      </c>
      <c r="I6" s="52">
        <v>697872</v>
      </c>
      <c r="J6" s="57">
        <v>650151</v>
      </c>
    </row>
    <row r="7" spans="1:10" s="6" customFormat="1" x14ac:dyDescent="0.3">
      <c r="A7" s="5" t="s">
        <v>467</v>
      </c>
      <c r="B7" s="63">
        <v>960000.26</v>
      </c>
      <c r="C7" s="90">
        <v>5594016.9699999997</v>
      </c>
      <c r="D7" s="216">
        <v>-0.828388032222934</v>
      </c>
      <c r="E7" s="90">
        <v>5503000</v>
      </c>
      <c r="F7" s="65">
        <v>-0.82554965291659088</v>
      </c>
      <c r="G7" s="91">
        <v>1850331.91</v>
      </c>
      <c r="H7" s="91">
        <v>688282</v>
      </c>
      <c r="I7" s="233">
        <v>4966267</v>
      </c>
      <c r="J7" s="234">
        <v>8321600</v>
      </c>
    </row>
    <row r="8" spans="1:10" s="6" customFormat="1" x14ac:dyDescent="0.3">
      <c r="A8" s="3" t="s">
        <v>277</v>
      </c>
      <c r="B8" s="23">
        <v>820513.11000000022</v>
      </c>
      <c r="C8" s="52">
        <v>469427.31458431151</v>
      </c>
      <c r="D8" s="218">
        <v>0.74790235784763204</v>
      </c>
      <c r="E8" s="52">
        <v>575239</v>
      </c>
      <c r="F8" s="62">
        <v>0.42638644111404167</v>
      </c>
      <c r="G8" s="25">
        <v>367686.08999999991</v>
      </c>
      <c r="H8" s="25">
        <v>480826</v>
      </c>
      <c r="I8" s="52">
        <v>473420</v>
      </c>
      <c r="J8" s="57">
        <v>474624</v>
      </c>
    </row>
    <row r="9" spans="1:10" s="1" customFormat="1" x14ac:dyDescent="0.3">
      <c r="A9" s="3" t="s">
        <v>389</v>
      </c>
      <c r="B9" s="240">
        <v>1356396.37</v>
      </c>
      <c r="C9" s="52">
        <v>1240418.326628973</v>
      </c>
      <c r="D9" s="218">
        <v>9.3499137251716657E-2</v>
      </c>
      <c r="E9" s="52">
        <v>1522919</v>
      </c>
      <c r="F9" s="62">
        <v>-0.10934437747509873</v>
      </c>
      <c r="G9" s="25">
        <v>853998.3600000001</v>
      </c>
      <c r="H9" s="25">
        <v>1123873</v>
      </c>
      <c r="I9" s="52">
        <v>1088784</v>
      </c>
      <c r="J9" s="57">
        <v>1076942</v>
      </c>
    </row>
    <row r="10" spans="1:10" s="6" customFormat="1" x14ac:dyDescent="0.3">
      <c r="A10" s="3" t="s">
        <v>275</v>
      </c>
      <c r="B10" s="23">
        <v>1443277.6599999997</v>
      </c>
      <c r="C10" s="82">
        <v>1013838.0411210429</v>
      </c>
      <c r="D10" s="218">
        <v>0.42357812733492173</v>
      </c>
      <c r="E10" s="82">
        <v>1118830</v>
      </c>
      <c r="F10" s="62">
        <v>0.28998834496751047</v>
      </c>
      <c r="G10" s="93">
        <v>1013529.9600000001</v>
      </c>
      <c r="H10" s="93">
        <v>1123608</v>
      </c>
      <c r="I10" s="82">
        <v>1083674</v>
      </c>
      <c r="J10" s="83">
        <v>1186393</v>
      </c>
    </row>
    <row r="11" spans="1:10" x14ac:dyDescent="0.3">
      <c r="A11" s="16" t="s">
        <v>2</v>
      </c>
      <c r="B11" s="245">
        <v>8442557.9199999999</v>
      </c>
      <c r="C11" s="69">
        <v>11831391.338184951</v>
      </c>
      <c r="D11" s="217">
        <v>-0.28642729509315934</v>
      </c>
      <c r="E11" s="69">
        <v>12451987</v>
      </c>
      <c r="F11" s="70">
        <v>-0.32199110712210033</v>
      </c>
      <c r="G11" s="69">
        <v>7248724.3500000015</v>
      </c>
      <c r="H11" s="69">
        <v>6887312</v>
      </c>
      <c r="I11" s="231">
        <v>10982243</v>
      </c>
      <c r="J11" s="232">
        <v>12744941</v>
      </c>
    </row>
    <row r="12" spans="1:10" x14ac:dyDescent="0.3">
      <c r="A12" s="6"/>
      <c r="B12" s="72"/>
      <c r="C12" s="72"/>
      <c r="D12" s="73"/>
      <c r="E12" s="72"/>
      <c r="F12" s="73"/>
    </row>
    <row r="13" spans="1:10" x14ac:dyDescent="0.3">
      <c r="A13" s="266" t="s">
        <v>3</v>
      </c>
      <c r="B13" s="45"/>
      <c r="C13" s="45"/>
      <c r="D13" s="75"/>
      <c r="E13" s="45"/>
      <c r="F13" s="75"/>
      <c r="G13" s="45"/>
      <c r="H13" s="75"/>
      <c r="I13" s="45"/>
      <c r="J13" s="45"/>
    </row>
    <row r="14" spans="1:10" ht="43.2" x14ac:dyDescent="0.3">
      <c r="A14" s="267"/>
      <c r="B14" s="22" t="s">
        <v>398</v>
      </c>
      <c r="C14" s="22" t="s">
        <v>407</v>
      </c>
      <c r="D14" s="215" t="s">
        <v>409</v>
      </c>
      <c r="E14" s="22" t="s">
        <v>95</v>
      </c>
      <c r="F14" s="215" t="s">
        <v>397</v>
      </c>
      <c r="G14" s="47" t="s">
        <v>414</v>
      </c>
      <c r="H14" s="47" t="s">
        <v>88</v>
      </c>
      <c r="I14" s="50" t="s">
        <v>89</v>
      </c>
      <c r="J14" s="51" t="s">
        <v>90</v>
      </c>
    </row>
    <row r="15" spans="1:10" x14ac:dyDescent="0.3">
      <c r="A15" s="3" t="s">
        <v>467</v>
      </c>
      <c r="B15" s="23">
        <v>960000.26</v>
      </c>
      <c r="C15" s="52">
        <v>5594016.9699999997</v>
      </c>
      <c r="D15" s="218">
        <v>-0.828388032222934</v>
      </c>
      <c r="E15" s="52">
        <v>5503000</v>
      </c>
      <c r="F15" s="8">
        <v>-0.82554965291659088</v>
      </c>
      <c r="G15" s="52">
        <v>1850331.91</v>
      </c>
      <c r="H15" s="52">
        <v>688282</v>
      </c>
      <c r="I15" s="52">
        <v>4966267</v>
      </c>
      <c r="J15" s="57">
        <v>8321600</v>
      </c>
    </row>
    <row r="16" spans="1:10" x14ac:dyDescent="0.3">
      <c r="A16" s="16" t="s">
        <v>2</v>
      </c>
      <c r="B16" s="68">
        <v>960000.26</v>
      </c>
      <c r="C16" s="76">
        <v>5594016.9699999997</v>
      </c>
      <c r="D16" s="217">
        <v>-0.828388032222934</v>
      </c>
      <c r="E16" s="76">
        <v>5503000</v>
      </c>
      <c r="F16" s="77">
        <v>-0.82554965291659088</v>
      </c>
      <c r="G16" s="76">
        <v>1850331.91</v>
      </c>
      <c r="H16" s="76">
        <v>688282</v>
      </c>
      <c r="I16" s="76">
        <v>4966267</v>
      </c>
      <c r="J16" s="71">
        <v>8321600</v>
      </c>
    </row>
    <row r="17" spans="1:10" x14ac:dyDescent="0.3">
      <c r="A17" s="6"/>
      <c r="B17" s="72"/>
      <c r="C17" s="72"/>
      <c r="D17" s="73"/>
      <c r="E17" s="72"/>
      <c r="F17" s="73"/>
    </row>
    <row r="18" spans="1:10" x14ac:dyDescent="0.3">
      <c r="A18" s="266" t="s">
        <v>9</v>
      </c>
      <c r="B18" s="45"/>
      <c r="C18" s="45"/>
      <c r="D18" s="75"/>
      <c r="E18" s="45"/>
      <c r="F18" s="75"/>
      <c r="G18" s="45"/>
      <c r="H18" s="75"/>
      <c r="I18" s="45"/>
      <c r="J18" s="45"/>
    </row>
    <row r="19" spans="1:10" ht="43.2" x14ac:dyDescent="0.3">
      <c r="A19" s="267"/>
      <c r="B19" s="22" t="s">
        <v>398</v>
      </c>
      <c r="C19" s="22" t="s">
        <v>407</v>
      </c>
      <c r="D19" s="215" t="s">
        <v>409</v>
      </c>
      <c r="E19" s="22" t="s">
        <v>95</v>
      </c>
      <c r="F19" s="215" t="s">
        <v>397</v>
      </c>
      <c r="G19" s="47" t="s">
        <v>414</v>
      </c>
      <c r="H19" s="47" t="s">
        <v>88</v>
      </c>
      <c r="I19" s="50" t="s">
        <v>89</v>
      </c>
      <c r="J19" s="51" t="s">
        <v>90</v>
      </c>
    </row>
    <row r="20" spans="1:10" x14ac:dyDescent="0.3">
      <c r="A20" s="2" t="s">
        <v>94</v>
      </c>
      <c r="B20" s="78">
        <v>0</v>
      </c>
      <c r="C20" s="79">
        <v>5323000</v>
      </c>
      <c r="D20" s="219">
        <v>-1</v>
      </c>
      <c r="E20" s="79">
        <v>5323000</v>
      </c>
      <c r="F20" s="80">
        <v>-1</v>
      </c>
      <c r="G20" s="79">
        <v>0</v>
      </c>
      <c r="H20" s="79">
        <v>0</v>
      </c>
      <c r="I20" s="64">
        <v>3000000</v>
      </c>
      <c r="J20" s="67">
        <v>4600000</v>
      </c>
    </row>
    <row r="21" spans="1:10" x14ac:dyDescent="0.3">
      <c r="A21" s="3" t="s">
        <v>433</v>
      </c>
      <c r="B21" s="23">
        <v>0</v>
      </c>
      <c r="C21" s="52">
        <v>5323000</v>
      </c>
      <c r="D21" s="218">
        <v>-1</v>
      </c>
      <c r="E21" s="52">
        <v>5323000</v>
      </c>
      <c r="F21" s="81">
        <v>-1</v>
      </c>
      <c r="G21" s="52">
        <v>0</v>
      </c>
      <c r="H21" s="52">
        <v>0</v>
      </c>
      <c r="I21" s="84">
        <v>3000000</v>
      </c>
      <c r="J21" s="85">
        <v>4600000</v>
      </c>
    </row>
    <row r="22" spans="1:10" x14ac:dyDescent="0.3">
      <c r="A22" s="2" t="s">
        <v>23</v>
      </c>
      <c r="B22" s="78">
        <v>960000.26</v>
      </c>
      <c r="C22" s="79">
        <v>271016.96999999986</v>
      </c>
      <c r="D22" s="219">
        <v>2.5422145705488499</v>
      </c>
      <c r="E22" s="79">
        <v>180000</v>
      </c>
      <c r="F22" s="80">
        <v>4.333334777777778</v>
      </c>
      <c r="G22" s="79">
        <v>1850331.91</v>
      </c>
      <c r="H22" s="79">
        <v>688282</v>
      </c>
      <c r="I22" s="64">
        <v>1966267</v>
      </c>
      <c r="J22" s="67">
        <v>3721600</v>
      </c>
    </row>
    <row r="23" spans="1:10" x14ac:dyDescent="0.3">
      <c r="A23" s="3" t="s">
        <v>432</v>
      </c>
      <c r="B23" s="23">
        <v>960000.26</v>
      </c>
      <c r="C23" s="52">
        <v>271016.96999999986</v>
      </c>
      <c r="D23" s="218">
        <v>2.5422145705488499</v>
      </c>
      <c r="E23" s="52">
        <v>180000</v>
      </c>
      <c r="F23" s="81">
        <v>4.333334777777778</v>
      </c>
      <c r="G23" s="52">
        <v>1850331.91</v>
      </c>
      <c r="H23" s="52">
        <v>688282</v>
      </c>
      <c r="I23" s="82">
        <v>1966267</v>
      </c>
      <c r="J23" s="83">
        <v>3721600</v>
      </c>
    </row>
    <row r="24" spans="1:10" x14ac:dyDescent="0.3">
      <c r="A24" s="17" t="s">
        <v>2</v>
      </c>
      <c r="B24" s="68">
        <v>960000.26</v>
      </c>
      <c r="C24" s="71">
        <v>5594016.9699999997</v>
      </c>
      <c r="D24" s="217">
        <v>-0.828388032222934</v>
      </c>
      <c r="E24" s="71">
        <v>5503000</v>
      </c>
      <c r="F24" s="19">
        <v>-0.82554965291659088</v>
      </c>
      <c r="G24" s="26">
        <v>1850331.91</v>
      </c>
      <c r="H24" s="26">
        <v>688282</v>
      </c>
      <c r="I24" s="26">
        <v>4966267</v>
      </c>
      <c r="J24" s="26">
        <v>8321600</v>
      </c>
    </row>
    <row r="25" spans="1:10" x14ac:dyDescent="0.3">
      <c r="A25" s="31" t="s">
        <v>464</v>
      </c>
    </row>
    <row r="26" spans="1:10" x14ac:dyDescent="0.3">
      <c r="A26" s="31" t="s">
        <v>395</v>
      </c>
    </row>
    <row r="27" spans="1:10" x14ac:dyDescent="0.3">
      <c r="A27" s="250" t="s">
        <v>471</v>
      </c>
      <c r="B27" s="250"/>
      <c r="C27" s="250"/>
      <c r="D27"/>
      <c r="E27"/>
      <c r="F27"/>
      <c r="G27"/>
      <c r="H27"/>
      <c r="I27"/>
      <c r="J27"/>
    </row>
    <row r="28" spans="1:10" x14ac:dyDescent="0.3">
      <c r="A28" s="124" t="s">
        <v>394</v>
      </c>
    </row>
  </sheetData>
  <mergeCells count="3">
    <mergeCell ref="A3:A4"/>
    <mergeCell ref="A13:A14"/>
    <mergeCell ref="A18:A19"/>
  </mergeCells>
  <hyperlinks>
    <hyperlink ref="A28" r:id="rId1"/>
  </hyperlinks>
  <pageMargins left="0.511811024" right="0.511811024" top="0.78740157499999996" bottom="0.78740157499999996" header="0.31496062000000002" footer="0.31496062000000002"/>
  <pageSetup paperSize="9" scale="49" fitToHeight="0" orientation="portrait"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J54"/>
  <sheetViews>
    <sheetView showGridLines="0" topLeftCell="A43" zoomScale="90" zoomScaleNormal="90" zoomScaleSheetLayoutView="80" workbookViewId="0">
      <selection activeCell="E47" sqref="E47"/>
    </sheetView>
  </sheetViews>
  <sheetFormatPr defaultRowHeight="14.4" x14ac:dyDescent="0.3"/>
  <cols>
    <col min="1" max="1" width="45.6640625" customWidth="1"/>
    <col min="2" max="3" width="15.6640625" style="21" customWidth="1"/>
    <col min="4" max="4" width="15.6640625" style="74" customWidth="1"/>
    <col min="5" max="5" width="15.6640625" style="21" customWidth="1"/>
    <col min="6" max="6" width="15.6640625" style="74" customWidth="1"/>
    <col min="7" max="7" width="15.6640625" style="21" customWidth="1"/>
    <col min="8" max="8" width="15.6640625" style="74" customWidth="1"/>
    <col min="9" max="10" width="15.6640625" style="21" customWidth="1"/>
  </cols>
  <sheetData>
    <row r="1" spans="1:10" s="28" customFormat="1" ht="18" x14ac:dyDescent="0.35">
      <c r="A1" s="27" t="s">
        <v>468</v>
      </c>
      <c r="B1" s="44"/>
      <c r="C1" s="44"/>
      <c r="D1" s="59"/>
      <c r="E1" s="44"/>
      <c r="F1" s="59"/>
      <c r="G1" s="44"/>
      <c r="H1" s="59"/>
      <c r="I1" s="44"/>
      <c r="J1" s="44"/>
    </row>
    <row r="3" spans="1:10" x14ac:dyDescent="0.3">
      <c r="A3" s="266" t="s">
        <v>87</v>
      </c>
      <c r="B3" s="60"/>
      <c r="C3" s="60"/>
      <c r="D3" s="61"/>
      <c r="E3" s="60"/>
      <c r="F3" s="61"/>
      <c r="G3" s="60"/>
      <c r="H3" s="61"/>
      <c r="I3" s="60"/>
      <c r="J3" s="60"/>
    </row>
    <row r="4" spans="1:10" ht="43.2" x14ac:dyDescent="0.3">
      <c r="A4" s="267"/>
      <c r="B4" s="22" t="s">
        <v>398</v>
      </c>
      <c r="C4" s="22" t="s">
        <v>407</v>
      </c>
      <c r="D4" s="215" t="s">
        <v>409</v>
      </c>
      <c r="E4" s="22" t="s">
        <v>95</v>
      </c>
      <c r="F4" s="215" t="s">
        <v>397</v>
      </c>
      <c r="G4" s="47" t="s">
        <v>414</v>
      </c>
      <c r="H4" s="47" t="s">
        <v>88</v>
      </c>
      <c r="I4" s="50" t="s">
        <v>89</v>
      </c>
      <c r="J4" s="51" t="s">
        <v>90</v>
      </c>
    </row>
    <row r="5" spans="1:10" s="6" customFormat="1" x14ac:dyDescent="0.3">
      <c r="A5" s="4" t="s">
        <v>455</v>
      </c>
      <c r="B5" s="23">
        <v>3042469.1499999994</v>
      </c>
      <c r="C5" s="52">
        <v>2811708.3680346278</v>
      </c>
      <c r="D5" s="218">
        <v>8.2071378592749378E-2</v>
      </c>
      <c r="E5" s="52">
        <v>3020835</v>
      </c>
      <c r="F5" s="62">
        <v>7.161645703919417E-3</v>
      </c>
      <c r="G5" s="25">
        <v>2577153.5700000008</v>
      </c>
      <c r="H5" s="25">
        <v>2746229</v>
      </c>
      <c r="I5" s="52">
        <v>2672226</v>
      </c>
      <c r="J5" s="57">
        <v>2635231</v>
      </c>
    </row>
    <row r="6" spans="1:10" s="6" customFormat="1" x14ac:dyDescent="0.3">
      <c r="A6" s="3" t="s">
        <v>276</v>
      </c>
      <c r="B6" s="23">
        <v>819901.37000000011</v>
      </c>
      <c r="C6" s="52">
        <v>701982.31781599612</v>
      </c>
      <c r="D6" s="218">
        <v>0.16798008894422467</v>
      </c>
      <c r="E6" s="52">
        <v>711164</v>
      </c>
      <c r="F6" s="62">
        <v>0.15290055458375296</v>
      </c>
      <c r="G6" s="25">
        <v>586024.46000000008</v>
      </c>
      <c r="H6" s="25">
        <v>724494</v>
      </c>
      <c r="I6" s="52">
        <v>697872</v>
      </c>
      <c r="J6" s="57">
        <v>650151</v>
      </c>
    </row>
    <row r="7" spans="1:10" s="6" customFormat="1" x14ac:dyDescent="0.3">
      <c r="A7" s="3" t="s">
        <v>467</v>
      </c>
      <c r="B7" s="23">
        <v>960000.26</v>
      </c>
      <c r="C7" s="52">
        <v>5594016.9699999997</v>
      </c>
      <c r="D7" s="218">
        <v>-0.828388032222934</v>
      </c>
      <c r="E7" s="52">
        <v>5503000</v>
      </c>
      <c r="F7" s="62">
        <v>-0.82554965291659088</v>
      </c>
      <c r="G7" s="25">
        <v>1850331.91</v>
      </c>
      <c r="H7" s="25">
        <v>688282</v>
      </c>
      <c r="I7" s="229">
        <v>4966267</v>
      </c>
      <c r="J7" s="230">
        <v>8321600</v>
      </c>
    </row>
    <row r="8" spans="1:10" s="6" customFormat="1" x14ac:dyDescent="0.3">
      <c r="A8" s="5" t="s">
        <v>277</v>
      </c>
      <c r="B8" s="63">
        <v>820513.11000000022</v>
      </c>
      <c r="C8" s="90">
        <v>469427.31458431151</v>
      </c>
      <c r="D8" s="216">
        <v>0.74790235784763204</v>
      </c>
      <c r="E8" s="90">
        <v>575239</v>
      </c>
      <c r="F8" s="65">
        <v>0.42638644111404167</v>
      </c>
      <c r="G8" s="91">
        <v>367686.08999999991</v>
      </c>
      <c r="H8" s="91">
        <v>480826</v>
      </c>
      <c r="I8" s="90">
        <v>473420</v>
      </c>
      <c r="J8" s="92">
        <v>474624</v>
      </c>
    </row>
    <row r="9" spans="1:10" s="1" customFormat="1" x14ac:dyDescent="0.3">
      <c r="A9" s="3" t="s">
        <v>389</v>
      </c>
      <c r="B9" s="240">
        <v>1356396.37</v>
      </c>
      <c r="C9" s="52">
        <v>1240418.326628973</v>
      </c>
      <c r="D9" s="218">
        <v>9.3499137251716657E-2</v>
      </c>
      <c r="E9" s="52">
        <v>1522919</v>
      </c>
      <c r="F9" s="62">
        <v>-0.10934437747509873</v>
      </c>
      <c r="G9" s="25">
        <v>853998.3600000001</v>
      </c>
      <c r="H9" s="25">
        <v>1123873</v>
      </c>
      <c r="I9" s="52">
        <v>1088784</v>
      </c>
      <c r="J9" s="57">
        <v>1076942</v>
      </c>
    </row>
    <row r="10" spans="1:10" s="6" customFormat="1" x14ac:dyDescent="0.3">
      <c r="A10" s="3" t="s">
        <v>275</v>
      </c>
      <c r="B10" s="23">
        <v>1443277.6599999997</v>
      </c>
      <c r="C10" s="82">
        <v>1013838.0411210429</v>
      </c>
      <c r="D10" s="218">
        <v>0.42357812733492173</v>
      </c>
      <c r="E10" s="82">
        <v>1118830</v>
      </c>
      <c r="F10" s="62">
        <v>0.28998834496751047</v>
      </c>
      <c r="G10" s="93">
        <v>1013529.9600000001</v>
      </c>
      <c r="H10" s="93">
        <v>1123608</v>
      </c>
      <c r="I10" s="82">
        <v>1083674</v>
      </c>
      <c r="J10" s="83">
        <v>1186393</v>
      </c>
    </row>
    <row r="11" spans="1:10" x14ac:dyDescent="0.3">
      <c r="A11" s="16" t="s">
        <v>2</v>
      </c>
      <c r="B11" s="245">
        <v>8442557.9199999999</v>
      </c>
      <c r="C11" s="69">
        <v>11831391.338184951</v>
      </c>
      <c r="D11" s="217">
        <v>-0.28642729509315934</v>
      </c>
      <c r="E11" s="69">
        <v>12451987</v>
      </c>
      <c r="F11" s="70">
        <v>-0.32199110712210033</v>
      </c>
      <c r="G11" s="69">
        <v>7248724.3500000015</v>
      </c>
      <c r="H11" s="69">
        <v>6887312</v>
      </c>
      <c r="I11" s="231">
        <v>10982243</v>
      </c>
      <c r="J11" s="232">
        <v>12744941</v>
      </c>
    </row>
    <row r="12" spans="1:10" x14ac:dyDescent="0.3">
      <c r="A12" s="6"/>
      <c r="B12" s="72"/>
      <c r="C12" s="72"/>
      <c r="D12" s="73"/>
      <c r="E12" s="72"/>
      <c r="F12" s="73"/>
    </row>
    <row r="13" spans="1:10" x14ac:dyDescent="0.3">
      <c r="A13" s="266" t="s">
        <v>3</v>
      </c>
      <c r="B13" s="45"/>
      <c r="C13" s="45"/>
      <c r="D13" s="75"/>
      <c r="E13" s="45"/>
      <c r="F13" s="75"/>
      <c r="G13" s="45"/>
      <c r="H13" s="75"/>
      <c r="I13" s="45"/>
      <c r="J13" s="45"/>
    </row>
    <row r="14" spans="1:10" ht="43.2" x14ac:dyDescent="0.3">
      <c r="A14" s="267"/>
      <c r="B14" s="22" t="s">
        <v>398</v>
      </c>
      <c r="C14" s="22" t="s">
        <v>407</v>
      </c>
      <c r="D14" s="215" t="s">
        <v>409</v>
      </c>
      <c r="E14" s="22" t="s">
        <v>95</v>
      </c>
      <c r="F14" s="215" t="s">
        <v>397</v>
      </c>
      <c r="G14" s="47" t="s">
        <v>414</v>
      </c>
      <c r="H14" s="47" t="s">
        <v>88</v>
      </c>
      <c r="I14" s="50" t="s">
        <v>89</v>
      </c>
      <c r="J14" s="51" t="s">
        <v>90</v>
      </c>
    </row>
    <row r="15" spans="1:10" x14ac:dyDescent="0.3">
      <c r="A15" s="3" t="s">
        <v>282</v>
      </c>
      <c r="B15" s="23">
        <v>429833.82</v>
      </c>
      <c r="C15" s="52">
        <v>366046.29458431143</v>
      </c>
      <c r="D15" s="218">
        <v>0.17426081443640018</v>
      </c>
      <c r="E15" s="52">
        <v>381389</v>
      </c>
      <c r="F15" s="8">
        <v>0.12702206933078819</v>
      </c>
      <c r="G15" s="52">
        <v>273116.45</v>
      </c>
      <c r="H15" s="52">
        <v>330932</v>
      </c>
      <c r="I15" s="52">
        <v>285504</v>
      </c>
      <c r="J15" s="57">
        <v>288989</v>
      </c>
    </row>
    <row r="16" spans="1:10" x14ac:dyDescent="0.3">
      <c r="A16" s="3" t="s">
        <v>283</v>
      </c>
      <c r="B16" s="23">
        <v>23787.59</v>
      </c>
      <c r="C16" s="52">
        <v>0</v>
      </c>
      <c r="D16" s="218" t="s">
        <v>469</v>
      </c>
      <c r="E16" s="52">
        <v>23200</v>
      </c>
      <c r="F16" s="8">
        <v>2.5327155172413907E-2</v>
      </c>
      <c r="G16" s="52">
        <v>2000</v>
      </c>
      <c r="H16" s="52">
        <v>17253</v>
      </c>
      <c r="I16" s="52">
        <v>18649</v>
      </c>
      <c r="J16" s="83">
        <v>17998</v>
      </c>
    </row>
    <row r="17" spans="1:10" x14ac:dyDescent="0.3">
      <c r="A17" s="3" t="s">
        <v>284</v>
      </c>
      <c r="B17" s="23">
        <v>219152.84</v>
      </c>
      <c r="C17" s="52">
        <v>21698.059999999998</v>
      </c>
      <c r="D17" s="218">
        <v>9.100112175927249</v>
      </c>
      <c r="E17" s="52">
        <v>19800</v>
      </c>
      <c r="F17" s="8">
        <v>10.068325252525252</v>
      </c>
      <c r="G17" s="52">
        <v>16337.829999999998</v>
      </c>
      <c r="H17" s="52">
        <v>27500</v>
      </c>
      <c r="I17" s="52">
        <v>0</v>
      </c>
      <c r="J17" s="83">
        <v>0</v>
      </c>
    </row>
    <row r="18" spans="1:10" x14ac:dyDescent="0.3">
      <c r="A18" s="3" t="s">
        <v>285</v>
      </c>
      <c r="B18" s="23">
        <v>6150</v>
      </c>
      <c r="C18" s="52">
        <v>5850</v>
      </c>
      <c r="D18" s="218">
        <v>5.1282051282051322E-2</v>
      </c>
      <c r="E18" s="52">
        <v>8400</v>
      </c>
      <c r="F18" s="8">
        <v>-0.2678571428571429</v>
      </c>
      <c r="G18" s="52">
        <v>148.6</v>
      </c>
      <c r="H18" s="52">
        <v>464</v>
      </c>
      <c r="I18" s="52">
        <v>38108</v>
      </c>
      <c r="J18" s="83">
        <v>56481</v>
      </c>
    </row>
    <row r="19" spans="1:10" x14ac:dyDescent="0.3">
      <c r="A19" s="3" t="s">
        <v>429</v>
      </c>
      <c r="B19" s="23">
        <v>7100</v>
      </c>
      <c r="C19" s="52">
        <v>0</v>
      </c>
      <c r="D19" s="218" t="s">
        <v>469</v>
      </c>
      <c r="E19" s="52">
        <v>0</v>
      </c>
      <c r="F19" s="8" t="s">
        <v>469</v>
      </c>
      <c r="G19" s="52">
        <v>0</v>
      </c>
      <c r="H19" s="52">
        <v>0</v>
      </c>
      <c r="I19" s="52">
        <v>0</v>
      </c>
      <c r="J19" s="83">
        <v>0</v>
      </c>
    </row>
    <row r="20" spans="1:10" x14ac:dyDescent="0.3">
      <c r="A20" s="3" t="s">
        <v>286</v>
      </c>
      <c r="B20" s="23">
        <v>20900</v>
      </c>
      <c r="C20" s="52">
        <v>15522.5</v>
      </c>
      <c r="D20" s="218">
        <v>0.34643259784184255</v>
      </c>
      <c r="E20" s="52">
        <v>21400</v>
      </c>
      <c r="F20" s="8">
        <v>-2.3364485981308358E-2</v>
      </c>
      <c r="G20" s="52">
        <v>13810.8</v>
      </c>
      <c r="H20" s="52">
        <v>14323</v>
      </c>
      <c r="I20" s="52">
        <v>13318</v>
      </c>
      <c r="J20" s="83">
        <v>10924</v>
      </c>
    </row>
    <row r="21" spans="1:10" x14ac:dyDescent="0.3">
      <c r="A21" s="3" t="s">
        <v>287</v>
      </c>
      <c r="B21" s="23">
        <v>26400</v>
      </c>
      <c r="C21" s="52">
        <v>21400</v>
      </c>
      <c r="D21" s="218">
        <v>0.23364485981308403</v>
      </c>
      <c r="E21" s="52">
        <v>24000</v>
      </c>
      <c r="F21" s="8">
        <v>0.10000000000000009</v>
      </c>
      <c r="G21" s="52">
        <v>24000</v>
      </c>
      <c r="H21" s="52">
        <v>16861</v>
      </c>
      <c r="I21" s="52">
        <v>12200</v>
      </c>
      <c r="J21" s="83">
        <v>12501</v>
      </c>
    </row>
    <row r="22" spans="1:10" x14ac:dyDescent="0.3">
      <c r="A22" s="3" t="s">
        <v>430</v>
      </c>
      <c r="B22" s="23">
        <v>0</v>
      </c>
      <c r="C22" s="52">
        <v>1865.2</v>
      </c>
      <c r="D22" s="218">
        <v>-1</v>
      </c>
      <c r="E22" s="52">
        <v>0</v>
      </c>
      <c r="F22" s="8" t="s">
        <v>469</v>
      </c>
      <c r="G22" s="52">
        <v>2035.95</v>
      </c>
      <c r="H22" s="52">
        <v>0</v>
      </c>
      <c r="I22" s="52">
        <v>0</v>
      </c>
      <c r="J22" s="83">
        <v>0</v>
      </c>
    </row>
    <row r="23" spans="1:10" x14ac:dyDescent="0.3">
      <c r="A23" s="3" t="s">
        <v>431</v>
      </c>
      <c r="B23" s="23">
        <v>0</v>
      </c>
      <c r="C23" s="52">
        <v>1500</v>
      </c>
      <c r="D23" s="218">
        <v>-1</v>
      </c>
      <c r="E23" s="52">
        <v>4000</v>
      </c>
      <c r="F23" s="8">
        <v>-1</v>
      </c>
      <c r="G23" s="52">
        <v>710</v>
      </c>
      <c r="H23" s="52">
        <v>4722</v>
      </c>
      <c r="I23" s="52">
        <v>1222</v>
      </c>
      <c r="J23" s="83">
        <v>0</v>
      </c>
    </row>
    <row r="24" spans="1:10" x14ac:dyDescent="0.3">
      <c r="A24" s="3" t="s">
        <v>288</v>
      </c>
      <c r="B24" s="23">
        <v>87188.86</v>
      </c>
      <c r="C24" s="52">
        <v>35545.26</v>
      </c>
      <c r="D24" s="218">
        <v>1.4528969544743799</v>
      </c>
      <c r="E24" s="52">
        <v>93050</v>
      </c>
      <c r="F24" s="8">
        <v>-6.2989145620634068E-2</v>
      </c>
      <c r="G24" s="52">
        <v>35526.459999999992</v>
      </c>
      <c r="H24" s="52">
        <v>68771</v>
      </c>
      <c r="I24" s="52">
        <v>104419</v>
      </c>
      <c r="J24" s="83">
        <v>87731</v>
      </c>
    </row>
    <row r="25" spans="1:10" x14ac:dyDescent="0.3">
      <c r="A25" s="16" t="s">
        <v>2</v>
      </c>
      <c r="B25" s="68">
        <v>820513.11</v>
      </c>
      <c r="C25" s="76">
        <v>469427.31458431145</v>
      </c>
      <c r="D25" s="217">
        <v>0.74790235784763182</v>
      </c>
      <c r="E25" s="76">
        <v>575239</v>
      </c>
      <c r="F25" s="77">
        <v>0.42638644111404123</v>
      </c>
      <c r="G25" s="76">
        <v>367686.08999999997</v>
      </c>
      <c r="H25" s="76">
        <v>480826</v>
      </c>
      <c r="I25" s="76">
        <v>473420</v>
      </c>
      <c r="J25" s="71">
        <v>474624</v>
      </c>
    </row>
    <row r="26" spans="1:10" x14ac:dyDescent="0.3">
      <c r="A26" s="6"/>
      <c r="B26" s="72"/>
      <c r="C26" s="72"/>
      <c r="D26" s="73"/>
      <c r="E26" s="72"/>
      <c r="F26" s="73"/>
    </row>
    <row r="27" spans="1:10" x14ac:dyDescent="0.3">
      <c r="A27" s="266" t="s">
        <v>9</v>
      </c>
      <c r="B27" s="45"/>
      <c r="C27" s="45"/>
      <c r="D27" s="75"/>
      <c r="E27" s="45"/>
      <c r="F27" s="75"/>
      <c r="G27" s="45"/>
      <c r="H27" s="75"/>
      <c r="I27" s="45"/>
      <c r="J27" s="45"/>
    </row>
    <row r="28" spans="1:10" ht="43.2" x14ac:dyDescent="0.3">
      <c r="A28" s="267"/>
      <c r="B28" s="22" t="s">
        <v>398</v>
      </c>
      <c r="C28" s="22" t="s">
        <v>407</v>
      </c>
      <c r="D28" s="215" t="s">
        <v>409</v>
      </c>
      <c r="E28" s="22" t="s">
        <v>95</v>
      </c>
      <c r="F28" s="215" t="s">
        <v>397</v>
      </c>
      <c r="G28" s="47" t="s">
        <v>414</v>
      </c>
      <c r="H28" s="47" t="s">
        <v>88</v>
      </c>
      <c r="I28" s="50" t="s">
        <v>89</v>
      </c>
      <c r="J28" s="51" t="s">
        <v>90</v>
      </c>
    </row>
    <row r="29" spans="1:10" x14ac:dyDescent="0.3">
      <c r="A29" s="2" t="s">
        <v>10</v>
      </c>
      <c r="B29" s="78">
        <v>387227.49999999988</v>
      </c>
      <c r="C29" s="79">
        <v>333996.17458431137</v>
      </c>
      <c r="D29" s="219">
        <v>0.15937705119509138</v>
      </c>
      <c r="E29" s="79">
        <v>338049</v>
      </c>
      <c r="F29" s="80">
        <v>0.14547743078666087</v>
      </c>
      <c r="G29" s="79">
        <v>258282.13</v>
      </c>
      <c r="H29" s="79">
        <v>281043</v>
      </c>
      <c r="I29" s="64">
        <v>262497</v>
      </c>
      <c r="J29" s="67">
        <v>252982</v>
      </c>
    </row>
    <row r="30" spans="1:10" x14ac:dyDescent="0.3">
      <c r="A30" s="3" t="s">
        <v>11</v>
      </c>
      <c r="B30" s="23">
        <v>241605.63999999996</v>
      </c>
      <c r="C30" s="52">
        <v>214215.18390603882</v>
      </c>
      <c r="D30" s="218">
        <v>0.12786421389239799</v>
      </c>
      <c r="E30" s="52">
        <v>210947</v>
      </c>
      <c r="F30" s="81">
        <v>0.14533811810549557</v>
      </c>
      <c r="G30" s="52">
        <v>169207.21</v>
      </c>
      <c r="H30" s="52">
        <v>179008</v>
      </c>
      <c r="I30" s="82">
        <v>172788</v>
      </c>
      <c r="J30" s="83">
        <v>169423</v>
      </c>
    </row>
    <row r="31" spans="1:10" x14ac:dyDescent="0.3">
      <c r="A31" s="3" t="s">
        <v>12</v>
      </c>
      <c r="B31" s="23">
        <v>3346.5500000000006</v>
      </c>
      <c r="C31" s="52">
        <v>2021.0730057324381</v>
      </c>
      <c r="D31" s="218">
        <v>0.65582835974161591</v>
      </c>
      <c r="E31" s="52">
        <v>2496</v>
      </c>
      <c r="F31" s="81">
        <v>0.34076522435897472</v>
      </c>
      <c r="G31" s="52">
        <v>-4355.0200000000004</v>
      </c>
      <c r="H31" s="52">
        <v>6512</v>
      </c>
      <c r="I31" s="82">
        <v>5523</v>
      </c>
      <c r="J31" s="83">
        <v>3587</v>
      </c>
    </row>
    <row r="32" spans="1:10" x14ac:dyDescent="0.3">
      <c r="A32" s="3" t="s">
        <v>13</v>
      </c>
      <c r="B32" s="23">
        <v>86762.11</v>
      </c>
      <c r="C32" s="52">
        <v>74868.665748141269</v>
      </c>
      <c r="D32" s="218">
        <v>0.15885743565764021</v>
      </c>
      <c r="E32" s="52">
        <v>75994</v>
      </c>
      <c r="F32" s="81">
        <v>0.14169684448772268</v>
      </c>
      <c r="G32" s="52">
        <v>56383.81</v>
      </c>
      <c r="H32" s="52">
        <v>62759</v>
      </c>
      <c r="I32" s="82">
        <v>61198</v>
      </c>
      <c r="J32" s="83">
        <v>60440</v>
      </c>
    </row>
    <row r="33" spans="1:10" x14ac:dyDescent="0.3">
      <c r="A33" s="3" t="s">
        <v>14</v>
      </c>
      <c r="B33" s="23">
        <v>32688.480000000007</v>
      </c>
      <c r="C33" s="52">
        <v>26356.953310371227</v>
      </c>
      <c r="D33" s="218">
        <v>0.24022225236243</v>
      </c>
      <c r="E33" s="52">
        <v>28380</v>
      </c>
      <c r="F33" s="81">
        <v>0.15181395348837223</v>
      </c>
      <c r="G33" s="52">
        <v>25264.939999999995</v>
      </c>
      <c r="H33" s="52">
        <v>19768</v>
      </c>
      <c r="I33" s="82">
        <v>13662</v>
      </c>
      <c r="J33" s="83">
        <v>9224</v>
      </c>
    </row>
    <row r="34" spans="1:10" x14ac:dyDescent="0.3">
      <c r="A34" s="3" t="s">
        <v>15</v>
      </c>
      <c r="B34" s="23">
        <v>14112.239999999998</v>
      </c>
      <c r="C34" s="52">
        <v>11676.696607639962</v>
      </c>
      <c r="D34" s="218">
        <v>0.20858154272557528</v>
      </c>
      <c r="E34" s="52">
        <v>15468</v>
      </c>
      <c r="F34" s="81">
        <v>-8.7649340574088574E-2</v>
      </c>
      <c r="G34" s="52">
        <v>10001.279999999999</v>
      </c>
      <c r="H34" s="52">
        <v>9078</v>
      </c>
      <c r="I34" s="82">
        <v>6098</v>
      </c>
      <c r="J34" s="83">
        <v>6041</v>
      </c>
    </row>
    <row r="35" spans="1:10" x14ac:dyDescent="0.3">
      <c r="A35" s="3" t="s">
        <v>412</v>
      </c>
      <c r="B35" s="23">
        <v>8712.48</v>
      </c>
      <c r="C35" s="52">
        <v>4857.602006387704</v>
      </c>
      <c r="D35" s="218">
        <v>0.79357633427834662</v>
      </c>
      <c r="E35" s="52">
        <v>4764</v>
      </c>
      <c r="F35" s="81">
        <v>0.82881612090680101</v>
      </c>
      <c r="G35" s="52">
        <v>1779.9100000000003</v>
      </c>
      <c r="H35" s="52">
        <v>3918</v>
      </c>
      <c r="I35" s="84">
        <v>3228</v>
      </c>
      <c r="J35" s="85">
        <v>4267</v>
      </c>
    </row>
    <row r="36" spans="1:10" x14ac:dyDescent="0.3">
      <c r="A36" s="2" t="s">
        <v>16</v>
      </c>
      <c r="B36" s="78">
        <v>224445.61000000002</v>
      </c>
      <c r="C36" s="79">
        <v>57176.799999999988</v>
      </c>
      <c r="D36" s="219">
        <v>2.9254664479299306</v>
      </c>
      <c r="E36" s="79">
        <v>89840</v>
      </c>
      <c r="F36" s="80">
        <v>1.4982815004452363</v>
      </c>
      <c r="G36" s="79">
        <v>37295.53</v>
      </c>
      <c r="H36" s="79">
        <v>91635</v>
      </c>
      <c r="I36" s="64">
        <v>79038</v>
      </c>
      <c r="J36" s="67">
        <v>87063</v>
      </c>
    </row>
    <row r="37" spans="1:10" s="6" customFormat="1" x14ac:dyDescent="0.3">
      <c r="A37" s="3" t="s">
        <v>17</v>
      </c>
      <c r="B37" s="23">
        <v>190985.61000000002</v>
      </c>
      <c r="C37" s="52">
        <v>49532.639999999992</v>
      </c>
      <c r="D37" s="218">
        <v>2.8557526915585369</v>
      </c>
      <c r="E37" s="52">
        <v>68540</v>
      </c>
      <c r="F37" s="81">
        <v>1.7864839509775314</v>
      </c>
      <c r="G37" s="52">
        <v>37295.53</v>
      </c>
      <c r="H37" s="52">
        <v>78899</v>
      </c>
      <c r="I37" s="82">
        <v>56901</v>
      </c>
      <c r="J37" s="83">
        <v>66274</v>
      </c>
    </row>
    <row r="38" spans="1:10" x14ac:dyDescent="0.3">
      <c r="A38" s="3" t="s">
        <v>18</v>
      </c>
      <c r="B38" s="23">
        <v>33460</v>
      </c>
      <c r="C38" s="52">
        <v>7644.16</v>
      </c>
      <c r="D38" s="218">
        <v>3.3771977561955797</v>
      </c>
      <c r="E38" s="52">
        <v>21300</v>
      </c>
      <c r="F38" s="81">
        <v>0.5708920187793427</v>
      </c>
      <c r="G38" s="52">
        <v>0</v>
      </c>
      <c r="H38" s="52">
        <v>12736</v>
      </c>
      <c r="I38" s="84">
        <v>22137</v>
      </c>
      <c r="J38" s="85">
        <v>20789</v>
      </c>
    </row>
    <row r="39" spans="1:10" x14ac:dyDescent="0.3">
      <c r="A39" s="2" t="s">
        <v>19</v>
      </c>
      <c r="B39" s="78">
        <v>155090</v>
      </c>
      <c r="C39" s="79">
        <v>57852.23</v>
      </c>
      <c r="D39" s="219">
        <v>1.68079553718154</v>
      </c>
      <c r="E39" s="79">
        <v>106950</v>
      </c>
      <c r="F39" s="80">
        <v>0.45011687704534831</v>
      </c>
      <c r="G39" s="79">
        <v>56670.65</v>
      </c>
      <c r="H39" s="79">
        <v>73354</v>
      </c>
      <c r="I39" s="64">
        <v>82597</v>
      </c>
      <c r="J39" s="67">
        <v>96303</v>
      </c>
    </row>
    <row r="40" spans="1:10" x14ac:dyDescent="0.3">
      <c r="A40" s="3" t="s">
        <v>20</v>
      </c>
      <c r="B40" s="23">
        <v>127850</v>
      </c>
      <c r="C40" s="52">
        <v>34121.300000000003</v>
      </c>
      <c r="D40" s="218">
        <v>2.7469264066726646</v>
      </c>
      <c r="E40" s="52">
        <v>72550</v>
      </c>
      <c r="F40" s="81">
        <v>0.7622329427980703</v>
      </c>
      <c r="G40" s="52">
        <v>33384.49</v>
      </c>
      <c r="H40" s="52">
        <v>51606</v>
      </c>
      <c r="I40" s="82">
        <v>76619</v>
      </c>
      <c r="J40" s="83">
        <v>82718</v>
      </c>
    </row>
    <row r="41" spans="1:10" x14ac:dyDescent="0.3">
      <c r="A41" s="11" t="s">
        <v>419</v>
      </c>
      <c r="B41" s="87">
        <v>27240</v>
      </c>
      <c r="C41" s="88">
        <v>23730.93</v>
      </c>
      <c r="D41" s="220">
        <v>0.14786904685151403</v>
      </c>
      <c r="E41" s="88">
        <v>34400</v>
      </c>
      <c r="F41" s="89">
        <v>-0.20813953488372094</v>
      </c>
      <c r="G41" s="88">
        <v>23286.160000000003</v>
      </c>
      <c r="H41" s="88">
        <v>21748</v>
      </c>
      <c r="I41" s="84">
        <v>5978</v>
      </c>
      <c r="J41" s="85">
        <v>13585</v>
      </c>
    </row>
    <row r="42" spans="1:10" x14ac:dyDescent="0.3">
      <c r="A42" s="2" t="s">
        <v>94</v>
      </c>
      <c r="B42" s="78">
        <v>3000</v>
      </c>
      <c r="C42" s="79">
        <v>2.87</v>
      </c>
      <c r="D42" s="219">
        <v>1044.2961672473866</v>
      </c>
      <c r="E42" s="79">
        <v>0</v>
      </c>
      <c r="F42" s="80" t="s">
        <v>469</v>
      </c>
      <c r="G42" s="79">
        <v>0</v>
      </c>
      <c r="H42" s="79">
        <v>0</v>
      </c>
      <c r="I42" s="64">
        <v>26</v>
      </c>
      <c r="J42" s="67">
        <v>0</v>
      </c>
    </row>
    <row r="43" spans="1:10" x14ac:dyDescent="0.3">
      <c r="A43" s="3" t="s">
        <v>94</v>
      </c>
      <c r="B43" s="23">
        <v>3000</v>
      </c>
      <c r="C43" s="52">
        <v>2.87</v>
      </c>
      <c r="D43" s="218">
        <v>1044.2961672473866</v>
      </c>
      <c r="E43" s="52">
        <v>0</v>
      </c>
      <c r="F43" s="81" t="s">
        <v>469</v>
      </c>
      <c r="G43" s="52">
        <v>0</v>
      </c>
      <c r="H43" s="52">
        <v>0</v>
      </c>
      <c r="I43" s="84">
        <v>26</v>
      </c>
      <c r="J43" s="85">
        <v>0</v>
      </c>
    </row>
    <row r="44" spans="1:10" x14ac:dyDescent="0.3">
      <c r="A44" s="2" t="s">
        <v>23</v>
      </c>
      <c r="B44" s="78">
        <v>50750</v>
      </c>
      <c r="C44" s="79">
        <v>19532.04</v>
      </c>
      <c r="D44" s="219">
        <v>1.5982949041677159</v>
      </c>
      <c r="E44" s="79">
        <v>40400</v>
      </c>
      <c r="F44" s="80">
        <v>0.25618811881188108</v>
      </c>
      <c r="G44" s="79">
        <v>14693.82</v>
      </c>
      <c r="H44" s="79">
        <v>32223</v>
      </c>
      <c r="I44" s="64">
        <v>42348</v>
      </c>
      <c r="J44" s="67">
        <v>34798</v>
      </c>
    </row>
    <row r="45" spans="1:10" x14ac:dyDescent="0.3">
      <c r="A45" s="3" t="s">
        <v>24</v>
      </c>
      <c r="B45" s="23">
        <v>9000</v>
      </c>
      <c r="C45" s="52">
        <v>2545.81</v>
      </c>
      <c r="D45" s="218">
        <v>2.5352206174066407</v>
      </c>
      <c r="E45" s="52">
        <v>9000</v>
      </c>
      <c r="F45" s="81">
        <v>0</v>
      </c>
      <c r="G45" s="52">
        <v>1302.9399999999998</v>
      </c>
      <c r="H45" s="52">
        <v>2680</v>
      </c>
      <c r="I45" s="82">
        <v>1985</v>
      </c>
      <c r="J45" s="83">
        <v>5484</v>
      </c>
    </row>
    <row r="46" spans="1:10" x14ac:dyDescent="0.3">
      <c r="A46" s="3" t="s">
        <v>23</v>
      </c>
      <c r="B46" s="23">
        <v>36750</v>
      </c>
      <c r="C46" s="52">
        <v>16986.23</v>
      </c>
      <c r="D46" s="218">
        <v>1.1635171547777228</v>
      </c>
      <c r="E46" s="52">
        <v>31400</v>
      </c>
      <c r="F46" s="81">
        <v>0.17038216560509545</v>
      </c>
      <c r="G46" s="52">
        <v>13390.88</v>
      </c>
      <c r="H46" s="52">
        <v>29543</v>
      </c>
      <c r="I46" s="82">
        <v>40363</v>
      </c>
      <c r="J46" s="83">
        <v>29314</v>
      </c>
    </row>
    <row r="47" spans="1:10" x14ac:dyDescent="0.3">
      <c r="A47" s="11" t="s">
        <v>34</v>
      </c>
      <c r="B47" s="87">
        <v>5000</v>
      </c>
      <c r="C47" s="88">
        <v>0</v>
      </c>
      <c r="D47" s="220" t="s">
        <v>469</v>
      </c>
      <c r="E47" s="88">
        <v>0</v>
      </c>
      <c r="F47" s="89" t="s">
        <v>469</v>
      </c>
      <c r="G47" s="88">
        <v>0</v>
      </c>
      <c r="H47" s="88">
        <v>0</v>
      </c>
      <c r="I47" s="84">
        <v>0</v>
      </c>
      <c r="J47" s="85">
        <v>0</v>
      </c>
    </row>
    <row r="48" spans="1:10" s="1" customFormat="1" x14ac:dyDescent="0.3">
      <c r="A48" s="13" t="s">
        <v>96</v>
      </c>
      <c r="B48" s="78">
        <v>0</v>
      </c>
      <c r="C48" s="94">
        <v>867.2</v>
      </c>
      <c r="D48" s="219">
        <v>-1</v>
      </c>
      <c r="E48" s="94">
        <v>0</v>
      </c>
      <c r="F48" s="95" t="s">
        <v>469</v>
      </c>
      <c r="G48" s="64">
        <v>743.96</v>
      </c>
      <c r="H48" s="64">
        <v>2571</v>
      </c>
      <c r="I48" s="64">
        <v>6914</v>
      </c>
      <c r="J48" s="67">
        <v>3478</v>
      </c>
    </row>
    <row r="49" spans="1:10" x14ac:dyDescent="0.3">
      <c r="A49" s="12" t="s">
        <v>96</v>
      </c>
      <c r="B49" s="23">
        <v>0</v>
      </c>
      <c r="C49" s="82">
        <v>867.2</v>
      </c>
      <c r="D49" s="218">
        <v>-1</v>
      </c>
      <c r="E49" s="82">
        <v>0</v>
      </c>
      <c r="F49" s="96" t="s">
        <v>469</v>
      </c>
      <c r="G49" s="82">
        <v>743.96</v>
      </c>
      <c r="H49" s="82">
        <v>2571</v>
      </c>
      <c r="I49" s="82">
        <v>6914</v>
      </c>
      <c r="J49" s="83">
        <v>3478</v>
      </c>
    </row>
    <row r="50" spans="1:10" x14ac:dyDescent="0.3">
      <c r="A50" s="17" t="s">
        <v>2</v>
      </c>
      <c r="B50" s="68">
        <v>820513.10999999987</v>
      </c>
      <c r="C50" s="71">
        <v>469427.31458431133</v>
      </c>
      <c r="D50" s="217">
        <v>0.74790235784763204</v>
      </c>
      <c r="E50" s="71">
        <v>575239</v>
      </c>
      <c r="F50" s="19">
        <v>0.426386441114041</v>
      </c>
      <c r="G50" s="26">
        <v>367686.09000000008</v>
      </c>
      <c r="H50" s="26">
        <v>480826</v>
      </c>
      <c r="I50" s="26">
        <v>473420</v>
      </c>
      <c r="J50" s="26">
        <v>474624</v>
      </c>
    </row>
    <row r="51" spans="1:10" x14ac:dyDescent="0.3">
      <c r="A51" s="31" t="s">
        <v>464</v>
      </c>
    </row>
    <row r="52" spans="1:10" x14ac:dyDescent="0.3">
      <c r="A52" s="31" t="s">
        <v>395</v>
      </c>
    </row>
    <row r="53" spans="1:10" x14ac:dyDescent="0.3">
      <c r="A53" s="250" t="s">
        <v>471</v>
      </c>
      <c r="B53" s="250"/>
      <c r="C53" s="250"/>
      <c r="D53"/>
      <c r="E53"/>
      <c r="F53"/>
      <c r="G53"/>
      <c r="H53"/>
      <c r="I53"/>
      <c r="J53"/>
    </row>
    <row r="54" spans="1:10" x14ac:dyDescent="0.3">
      <c r="A54" s="124" t="s">
        <v>394</v>
      </c>
    </row>
  </sheetData>
  <mergeCells count="3">
    <mergeCell ref="A3:A4"/>
    <mergeCell ref="A13:A14"/>
    <mergeCell ref="A27:A28"/>
  </mergeCells>
  <hyperlinks>
    <hyperlink ref="A54" r:id="rId1"/>
  </hyperlinks>
  <pageMargins left="0.511811024" right="0.511811024" top="0.78740157499999996" bottom="0.78740157499999996" header="0.31496062000000002" footer="0.31496062000000002"/>
  <pageSetup paperSize="9" scale="49" fitToHeight="0" orientation="portrait"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J40"/>
  <sheetViews>
    <sheetView showGridLines="0" topLeftCell="A25" zoomScale="90" zoomScaleNormal="90" zoomScaleSheetLayoutView="80" workbookViewId="0">
      <selection activeCell="E47" sqref="E47"/>
    </sheetView>
  </sheetViews>
  <sheetFormatPr defaultRowHeight="14.4" x14ac:dyDescent="0.3"/>
  <cols>
    <col min="1" max="1" width="45.6640625" customWidth="1"/>
    <col min="2" max="3" width="15.6640625" style="21" customWidth="1"/>
    <col min="4" max="4" width="15.6640625" style="74" customWidth="1"/>
    <col min="5" max="5" width="15.6640625" style="21" customWidth="1"/>
    <col min="6" max="6" width="15.6640625" style="74" customWidth="1"/>
    <col min="7" max="7" width="15.6640625" style="21" customWidth="1"/>
    <col min="8" max="8" width="15.6640625" style="74" customWidth="1"/>
    <col min="9" max="10" width="15.6640625" style="21" customWidth="1"/>
  </cols>
  <sheetData>
    <row r="1" spans="1:10" s="28" customFormat="1" ht="18" x14ac:dyDescent="0.35">
      <c r="A1" s="27" t="s">
        <v>435</v>
      </c>
      <c r="B1" s="44"/>
      <c r="C1" s="44"/>
      <c r="D1" s="59"/>
      <c r="E1" s="44"/>
      <c r="F1" s="59"/>
      <c r="G1" s="44"/>
      <c r="H1" s="59"/>
      <c r="I1" s="44"/>
      <c r="J1" s="44"/>
    </row>
    <row r="3" spans="1:10" x14ac:dyDescent="0.3">
      <c r="A3" s="266" t="s">
        <v>87</v>
      </c>
      <c r="B3" s="60"/>
      <c r="C3" s="60"/>
      <c r="D3" s="61"/>
      <c r="E3" s="60"/>
      <c r="F3" s="61"/>
      <c r="G3" s="60"/>
      <c r="H3" s="61"/>
      <c r="I3" s="60"/>
      <c r="J3" s="60"/>
    </row>
    <row r="4" spans="1:10" ht="43.2" x14ac:dyDescent="0.3">
      <c r="A4" s="267"/>
      <c r="B4" s="22" t="s">
        <v>398</v>
      </c>
      <c r="C4" s="22" t="s">
        <v>407</v>
      </c>
      <c r="D4" s="215" t="s">
        <v>409</v>
      </c>
      <c r="E4" s="22" t="s">
        <v>95</v>
      </c>
      <c r="F4" s="215" t="s">
        <v>397</v>
      </c>
      <c r="G4" s="47" t="s">
        <v>414</v>
      </c>
      <c r="H4" s="47" t="s">
        <v>88</v>
      </c>
      <c r="I4" s="50" t="s">
        <v>89</v>
      </c>
      <c r="J4" s="51" t="s">
        <v>90</v>
      </c>
    </row>
    <row r="5" spans="1:10" s="6" customFormat="1" x14ac:dyDescent="0.3">
      <c r="A5" s="4" t="s">
        <v>455</v>
      </c>
      <c r="B5" s="23">
        <v>3042469.1499999994</v>
      </c>
      <c r="C5" s="52">
        <v>2811708.3680346278</v>
      </c>
      <c r="D5" s="218">
        <v>8.2071378592749378E-2</v>
      </c>
      <c r="E5" s="52">
        <v>3020835</v>
      </c>
      <c r="F5" s="62">
        <v>7.161645703919417E-3</v>
      </c>
      <c r="G5" s="25">
        <v>2577153.5700000008</v>
      </c>
      <c r="H5" s="25">
        <v>2746229</v>
      </c>
      <c r="I5" s="52">
        <v>2672226</v>
      </c>
      <c r="J5" s="57">
        <v>2635231</v>
      </c>
    </row>
    <row r="6" spans="1:10" s="6" customFormat="1" x14ac:dyDescent="0.3">
      <c r="A6" s="3" t="s">
        <v>276</v>
      </c>
      <c r="B6" s="23">
        <v>819901.37000000011</v>
      </c>
      <c r="C6" s="52">
        <v>701982.31781599612</v>
      </c>
      <c r="D6" s="218">
        <v>0.16798008894422467</v>
      </c>
      <c r="E6" s="52">
        <v>711164</v>
      </c>
      <c r="F6" s="62">
        <v>0.15290055458375296</v>
      </c>
      <c r="G6" s="25">
        <v>586024.46000000008</v>
      </c>
      <c r="H6" s="25">
        <v>724494</v>
      </c>
      <c r="I6" s="52">
        <v>697872</v>
      </c>
      <c r="J6" s="57">
        <v>650151</v>
      </c>
    </row>
    <row r="7" spans="1:10" s="6" customFormat="1" x14ac:dyDescent="0.3">
      <c r="A7" s="3" t="s">
        <v>467</v>
      </c>
      <c r="B7" s="23">
        <v>960000.26</v>
      </c>
      <c r="C7" s="52">
        <v>5594016.9699999997</v>
      </c>
      <c r="D7" s="218">
        <v>-0.828388032222934</v>
      </c>
      <c r="E7" s="52">
        <v>5503000</v>
      </c>
      <c r="F7" s="62">
        <v>-0.82554965291659088</v>
      </c>
      <c r="G7" s="25">
        <v>1850331.91</v>
      </c>
      <c r="H7" s="25">
        <v>688282</v>
      </c>
      <c r="I7" s="229">
        <v>4966267</v>
      </c>
      <c r="J7" s="230">
        <v>8321600</v>
      </c>
    </row>
    <row r="8" spans="1:10" s="6" customFormat="1" x14ac:dyDescent="0.3">
      <c r="A8" s="3" t="s">
        <v>277</v>
      </c>
      <c r="B8" s="23">
        <v>820513.11000000022</v>
      </c>
      <c r="C8" s="52">
        <v>469427.31458431151</v>
      </c>
      <c r="D8" s="218">
        <v>0.74790235784763204</v>
      </c>
      <c r="E8" s="52">
        <v>575239</v>
      </c>
      <c r="F8" s="62">
        <v>0.42638644111404167</v>
      </c>
      <c r="G8" s="25">
        <v>367686.08999999991</v>
      </c>
      <c r="H8" s="25">
        <v>480826</v>
      </c>
      <c r="I8" s="52">
        <v>473420</v>
      </c>
      <c r="J8" s="57">
        <v>474624</v>
      </c>
    </row>
    <row r="9" spans="1:10" s="1" customFormat="1" x14ac:dyDescent="0.3">
      <c r="A9" s="5" t="s">
        <v>389</v>
      </c>
      <c r="B9" s="244">
        <v>1356396.37</v>
      </c>
      <c r="C9" s="90">
        <v>1240418.326628973</v>
      </c>
      <c r="D9" s="216">
        <v>9.3499137251716657E-2</v>
      </c>
      <c r="E9" s="90">
        <v>1522919</v>
      </c>
      <c r="F9" s="65">
        <v>-0.10934437747509873</v>
      </c>
      <c r="G9" s="91">
        <v>853998.3600000001</v>
      </c>
      <c r="H9" s="91">
        <v>1123873</v>
      </c>
      <c r="I9" s="90">
        <v>1088784</v>
      </c>
      <c r="J9" s="92">
        <v>1076942</v>
      </c>
    </row>
    <row r="10" spans="1:10" s="6" customFormat="1" x14ac:dyDescent="0.3">
      <c r="A10" s="3" t="s">
        <v>275</v>
      </c>
      <c r="B10" s="23">
        <v>1443277.6599999997</v>
      </c>
      <c r="C10" s="82">
        <v>1013838.0411210429</v>
      </c>
      <c r="D10" s="218">
        <v>0.42357812733492173</v>
      </c>
      <c r="E10" s="82">
        <v>1118830</v>
      </c>
      <c r="F10" s="62">
        <v>0.28998834496751047</v>
      </c>
      <c r="G10" s="93">
        <v>1013529.9600000001</v>
      </c>
      <c r="H10" s="93">
        <v>1123608</v>
      </c>
      <c r="I10" s="82">
        <v>1083674</v>
      </c>
      <c r="J10" s="83">
        <v>1186393</v>
      </c>
    </row>
    <row r="11" spans="1:10" x14ac:dyDescent="0.3">
      <c r="A11" s="16" t="s">
        <v>2</v>
      </c>
      <c r="B11" s="245">
        <v>8442557.9199999999</v>
      </c>
      <c r="C11" s="69">
        <v>11831391.338184951</v>
      </c>
      <c r="D11" s="217">
        <v>-0.28642729509315934</v>
      </c>
      <c r="E11" s="69">
        <v>12451987</v>
      </c>
      <c r="F11" s="70">
        <v>-0.32199110712210033</v>
      </c>
      <c r="G11" s="69">
        <v>7248724.3500000015</v>
      </c>
      <c r="H11" s="69">
        <v>6887312</v>
      </c>
      <c r="I11" s="231">
        <v>10982243</v>
      </c>
      <c r="J11" s="232">
        <v>12744941</v>
      </c>
    </row>
    <row r="12" spans="1:10" x14ac:dyDescent="0.3">
      <c r="A12" s="6"/>
      <c r="B12" s="72"/>
      <c r="C12" s="72"/>
      <c r="D12" s="73"/>
      <c r="E12" s="72"/>
      <c r="F12" s="73"/>
    </row>
    <row r="13" spans="1:10" x14ac:dyDescent="0.3">
      <c r="A13" s="266" t="s">
        <v>3</v>
      </c>
      <c r="B13" s="45"/>
      <c r="C13" s="45"/>
      <c r="D13" s="75"/>
      <c r="E13" s="45"/>
      <c r="F13" s="75"/>
      <c r="G13" s="45"/>
      <c r="H13" s="75"/>
      <c r="I13" s="45"/>
      <c r="J13" s="45"/>
    </row>
    <row r="14" spans="1:10" ht="43.2" x14ac:dyDescent="0.3">
      <c r="A14" s="267"/>
      <c r="B14" s="22" t="s">
        <v>398</v>
      </c>
      <c r="C14" s="22" t="s">
        <v>407</v>
      </c>
      <c r="D14" s="215" t="s">
        <v>409</v>
      </c>
      <c r="E14" s="22" t="s">
        <v>95</v>
      </c>
      <c r="F14" s="215" t="s">
        <v>397</v>
      </c>
      <c r="G14" s="47" t="s">
        <v>414</v>
      </c>
      <c r="H14" s="47" t="s">
        <v>88</v>
      </c>
      <c r="I14" s="50" t="s">
        <v>89</v>
      </c>
      <c r="J14" s="51" t="s">
        <v>90</v>
      </c>
    </row>
    <row r="15" spans="1:10" x14ac:dyDescent="0.3">
      <c r="A15" s="3" t="s">
        <v>389</v>
      </c>
      <c r="B15" s="240">
        <v>1356396.37</v>
      </c>
      <c r="C15" s="52">
        <v>1240418.326628973</v>
      </c>
      <c r="D15" s="218">
        <v>9.3499137251716657E-2</v>
      </c>
      <c r="E15" s="52">
        <v>1522919</v>
      </c>
      <c r="F15" s="8">
        <f t="shared" ref="F15:F16" si="0">IFERROR(B15/E15-1,"-")</f>
        <v>-0.10934437747509873</v>
      </c>
      <c r="G15" s="52">
        <v>853998.3600000001</v>
      </c>
      <c r="H15" s="52">
        <v>1123873</v>
      </c>
      <c r="I15" s="52">
        <v>1088784</v>
      </c>
      <c r="J15" s="57">
        <v>1076942</v>
      </c>
    </row>
    <row r="16" spans="1:10" x14ac:dyDescent="0.3">
      <c r="A16" s="16" t="s">
        <v>2</v>
      </c>
      <c r="B16" s="245">
        <v>1356396.37</v>
      </c>
      <c r="C16" s="76">
        <v>1240418.326628973</v>
      </c>
      <c r="D16" s="217">
        <v>9.3499137251716657E-2</v>
      </c>
      <c r="E16" s="76">
        <v>1522919</v>
      </c>
      <c r="F16" s="77">
        <f t="shared" si="0"/>
        <v>-0.10934437747509873</v>
      </c>
      <c r="G16" s="76">
        <v>853998.3600000001</v>
      </c>
      <c r="H16" s="76">
        <v>1123873</v>
      </c>
      <c r="I16" s="76">
        <v>1088784</v>
      </c>
      <c r="J16" s="71">
        <v>1076942</v>
      </c>
    </row>
    <row r="17" spans="1:10" x14ac:dyDescent="0.3">
      <c r="A17" s="6"/>
      <c r="B17" s="72"/>
      <c r="C17" s="72"/>
      <c r="D17" s="73"/>
      <c r="E17" s="72"/>
      <c r="F17" s="73"/>
    </row>
    <row r="18" spans="1:10" x14ac:dyDescent="0.3">
      <c r="A18" s="266" t="s">
        <v>9</v>
      </c>
      <c r="B18" s="45"/>
      <c r="C18" s="45"/>
      <c r="D18" s="75"/>
      <c r="E18" s="45"/>
      <c r="F18" s="75"/>
      <c r="G18" s="45"/>
      <c r="H18" s="75"/>
      <c r="I18" s="45"/>
      <c r="J18" s="45"/>
    </row>
    <row r="19" spans="1:10" ht="43.2" x14ac:dyDescent="0.3">
      <c r="A19" s="267"/>
      <c r="B19" s="22" t="s">
        <v>398</v>
      </c>
      <c r="C19" s="22" t="s">
        <v>407</v>
      </c>
      <c r="D19" s="215" t="s">
        <v>409</v>
      </c>
      <c r="E19" s="22" t="s">
        <v>95</v>
      </c>
      <c r="F19" s="215" t="s">
        <v>397</v>
      </c>
      <c r="G19" s="47" t="s">
        <v>414</v>
      </c>
      <c r="H19" s="47" t="s">
        <v>88</v>
      </c>
      <c r="I19" s="50" t="s">
        <v>89</v>
      </c>
      <c r="J19" s="51" t="s">
        <v>90</v>
      </c>
    </row>
    <row r="20" spans="1:10" x14ac:dyDescent="0.3">
      <c r="A20" s="2" t="s">
        <v>10</v>
      </c>
      <c r="B20" s="242">
        <v>1030696.3699999982</v>
      </c>
      <c r="C20" s="79">
        <v>975356.8366289729</v>
      </c>
      <c r="D20" s="219">
        <v>5.6737730533873001E-2</v>
      </c>
      <c r="E20" s="79">
        <v>1239268</v>
      </c>
      <c r="F20" s="80">
        <v>-0.16830228005564718</v>
      </c>
      <c r="G20" s="79">
        <v>740966.66</v>
      </c>
      <c r="H20" s="79">
        <v>982296</v>
      </c>
      <c r="I20" s="64">
        <v>921855</v>
      </c>
      <c r="J20" s="67">
        <v>922744</v>
      </c>
    </row>
    <row r="21" spans="1:10" x14ac:dyDescent="0.3">
      <c r="A21" s="3" t="s">
        <v>11</v>
      </c>
      <c r="B21" s="240">
        <v>469442.66000000021</v>
      </c>
      <c r="C21" s="52">
        <v>506621.91275565815</v>
      </c>
      <c r="D21" s="218">
        <v>-7.3386586366605444E-2</v>
      </c>
      <c r="E21" s="52">
        <v>585098</v>
      </c>
      <c r="F21" s="81">
        <v>-0.19766832222977992</v>
      </c>
      <c r="G21" s="52">
        <v>365864.41000000003</v>
      </c>
      <c r="H21" s="52">
        <v>375381</v>
      </c>
      <c r="I21" s="82">
        <v>367975</v>
      </c>
      <c r="J21" s="83">
        <v>360243</v>
      </c>
    </row>
    <row r="22" spans="1:10" x14ac:dyDescent="0.3">
      <c r="A22" s="3" t="s">
        <v>12</v>
      </c>
      <c r="B22" s="240">
        <v>0</v>
      </c>
      <c r="C22" s="52">
        <v>8950.1878127450018</v>
      </c>
      <c r="D22" s="218">
        <v>-1</v>
      </c>
      <c r="E22" s="52">
        <v>25068</v>
      </c>
      <c r="F22" s="81">
        <v>-1</v>
      </c>
      <c r="G22" s="52">
        <v>3284.0800000000008</v>
      </c>
      <c r="H22" s="52">
        <v>50785</v>
      </c>
      <c r="I22" s="82">
        <v>53609</v>
      </c>
      <c r="J22" s="83">
        <v>45884</v>
      </c>
    </row>
    <row r="23" spans="1:10" x14ac:dyDescent="0.3">
      <c r="A23" s="3" t="s">
        <v>13</v>
      </c>
      <c r="B23" s="240">
        <v>162466.74000000008</v>
      </c>
      <c r="C23" s="52">
        <v>165413.62243128044</v>
      </c>
      <c r="D23" s="218">
        <v>-1.7815234247134715E-2</v>
      </c>
      <c r="E23" s="52">
        <v>217250</v>
      </c>
      <c r="F23" s="81">
        <v>-0.25216690448791679</v>
      </c>
      <c r="G23" s="52">
        <v>105122.49999999997</v>
      </c>
      <c r="H23" s="52">
        <v>131111</v>
      </c>
      <c r="I23" s="82">
        <v>126557</v>
      </c>
      <c r="J23" s="83">
        <v>122493</v>
      </c>
    </row>
    <row r="24" spans="1:10" x14ac:dyDescent="0.3">
      <c r="A24" s="3" t="s">
        <v>14</v>
      </c>
      <c r="B24" s="240">
        <v>137219.51999999996</v>
      </c>
      <c r="C24" s="52">
        <v>122659.43291294968</v>
      </c>
      <c r="D24" s="218">
        <v>0.1187033621570992</v>
      </c>
      <c r="E24" s="52">
        <v>129888</v>
      </c>
      <c r="F24" s="81">
        <v>5.6444937176644228E-2</v>
      </c>
      <c r="G24" s="52">
        <v>135381.5</v>
      </c>
      <c r="H24" s="52">
        <v>113618</v>
      </c>
      <c r="I24" s="82">
        <v>118499</v>
      </c>
      <c r="J24" s="83">
        <v>113770</v>
      </c>
    </row>
    <row r="25" spans="1:10" x14ac:dyDescent="0.3">
      <c r="A25" s="3" t="s">
        <v>15</v>
      </c>
      <c r="B25" s="240">
        <v>133167.32999999999</v>
      </c>
      <c r="C25" s="52">
        <v>124432.19622447203</v>
      </c>
      <c r="D25" s="218">
        <v>7.0199948570947246E-2</v>
      </c>
      <c r="E25" s="52">
        <v>173736</v>
      </c>
      <c r="F25" s="81">
        <v>-0.23350756319933696</v>
      </c>
      <c r="G25" s="52">
        <v>116235.76999999999</v>
      </c>
      <c r="H25" s="52">
        <v>190000</v>
      </c>
      <c r="I25" s="82">
        <v>164423</v>
      </c>
      <c r="J25" s="83">
        <v>160009</v>
      </c>
    </row>
    <row r="26" spans="1:10" x14ac:dyDescent="0.3">
      <c r="A26" s="3" t="s">
        <v>412</v>
      </c>
      <c r="B26" s="240">
        <v>124538.28000000001</v>
      </c>
      <c r="C26" s="52">
        <v>45110.288491867555</v>
      </c>
      <c r="D26" s="218">
        <v>1.7607511315839104</v>
      </c>
      <c r="E26" s="52">
        <v>108228</v>
      </c>
      <c r="F26" s="81">
        <v>0.15070296041689768</v>
      </c>
      <c r="G26" s="52">
        <v>15078.399999999998</v>
      </c>
      <c r="H26" s="52">
        <v>121401</v>
      </c>
      <c r="I26" s="82">
        <v>90792</v>
      </c>
      <c r="J26" s="83">
        <v>120345</v>
      </c>
    </row>
    <row r="27" spans="1:10" x14ac:dyDescent="0.3">
      <c r="A27" s="3" t="s">
        <v>413</v>
      </c>
      <c r="B27" s="240">
        <v>3861.8400000000015</v>
      </c>
      <c r="C27" s="52">
        <v>2169.1959999999999</v>
      </c>
      <c r="D27" s="218">
        <v>0.78030938651924564</v>
      </c>
      <c r="E27" s="52">
        <v>0</v>
      </c>
      <c r="F27" s="81" t="s">
        <v>469</v>
      </c>
      <c r="G27" s="52">
        <v>0</v>
      </c>
      <c r="H27" s="52">
        <v>0</v>
      </c>
      <c r="I27" s="84">
        <v>0</v>
      </c>
      <c r="J27" s="85">
        <v>0</v>
      </c>
    </row>
    <row r="28" spans="1:10" x14ac:dyDescent="0.3">
      <c r="A28" s="2" t="s">
        <v>16</v>
      </c>
      <c r="B28" s="78">
        <v>180700</v>
      </c>
      <c r="C28" s="79">
        <v>165865.25</v>
      </c>
      <c r="D28" s="219">
        <v>8.9438565341444232E-2</v>
      </c>
      <c r="E28" s="79">
        <v>151651</v>
      </c>
      <c r="F28" s="80">
        <v>0.19155165478631853</v>
      </c>
      <c r="G28" s="79">
        <v>0</v>
      </c>
      <c r="H28" s="79">
        <v>0</v>
      </c>
      <c r="I28" s="102">
        <v>0</v>
      </c>
      <c r="J28" s="138">
        <v>0</v>
      </c>
    </row>
    <row r="29" spans="1:10" s="6" customFormat="1" x14ac:dyDescent="0.3">
      <c r="A29" s="3" t="s">
        <v>17</v>
      </c>
      <c r="B29" s="23">
        <v>180700</v>
      </c>
      <c r="C29" s="52">
        <v>165865.25</v>
      </c>
      <c r="D29" s="218">
        <v>8.9438565341444232E-2</v>
      </c>
      <c r="E29" s="52">
        <v>151651</v>
      </c>
      <c r="F29" s="81">
        <v>0.19155165478631853</v>
      </c>
      <c r="G29" s="52">
        <v>0</v>
      </c>
      <c r="H29" s="88">
        <v>0</v>
      </c>
      <c r="I29" s="84">
        <v>0</v>
      </c>
      <c r="J29" s="85">
        <v>0</v>
      </c>
    </row>
    <row r="30" spans="1:10" x14ac:dyDescent="0.3">
      <c r="A30" s="2" t="s">
        <v>19</v>
      </c>
      <c r="B30" s="78">
        <v>5000</v>
      </c>
      <c r="C30" s="79">
        <v>0</v>
      </c>
      <c r="D30" s="219" t="s">
        <v>469</v>
      </c>
      <c r="E30" s="79">
        <v>0</v>
      </c>
      <c r="F30" s="80" t="s">
        <v>469</v>
      </c>
      <c r="G30" s="79">
        <v>0</v>
      </c>
      <c r="H30" s="90">
        <v>5</v>
      </c>
      <c r="I30" s="64">
        <v>0</v>
      </c>
      <c r="J30" s="67">
        <v>8927</v>
      </c>
    </row>
    <row r="31" spans="1:10" x14ac:dyDescent="0.3">
      <c r="A31" s="3" t="s">
        <v>20</v>
      </c>
      <c r="B31" s="23">
        <v>4000</v>
      </c>
      <c r="C31" s="52">
        <v>0</v>
      </c>
      <c r="D31" s="218" t="s">
        <v>469</v>
      </c>
      <c r="E31" s="52">
        <v>0</v>
      </c>
      <c r="F31" s="81" t="s">
        <v>469</v>
      </c>
      <c r="G31" s="52">
        <v>0</v>
      </c>
      <c r="H31" s="52">
        <v>0</v>
      </c>
      <c r="I31" s="82">
        <v>0</v>
      </c>
      <c r="J31" s="83">
        <v>0</v>
      </c>
    </row>
    <row r="32" spans="1:10" x14ac:dyDescent="0.3">
      <c r="A32" s="11" t="s">
        <v>419</v>
      </c>
      <c r="B32" s="87">
        <v>1000</v>
      </c>
      <c r="C32" s="88">
        <v>0</v>
      </c>
      <c r="D32" s="220" t="s">
        <v>469</v>
      </c>
      <c r="E32" s="88">
        <v>0</v>
      </c>
      <c r="F32" s="89" t="s">
        <v>469</v>
      </c>
      <c r="G32" s="88">
        <v>0</v>
      </c>
      <c r="H32" s="88">
        <v>5</v>
      </c>
      <c r="I32" s="84">
        <v>0</v>
      </c>
      <c r="J32" s="85">
        <v>8927</v>
      </c>
    </row>
    <row r="33" spans="1:10" x14ac:dyDescent="0.3">
      <c r="A33" s="2" t="s">
        <v>23</v>
      </c>
      <c r="B33" s="78">
        <v>140000</v>
      </c>
      <c r="C33" s="79">
        <v>99196.24</v>
      </c>
      <c r="D33" s="219">
        <v>0.41134381706403378</v>
      </c>
      <c r="E33" s="79">
        <v>132000</v>
      </c>
      <c r="F33" s="80">
        <v>6.0606060606060552E-2</v>
      </c>
      <c r="G33" s="79">
        <v>113031.70000000001</v>
      </c>
      <c r="H33" s="79">
        <v>141572</v>
      </c>
      <c r="I33" s="102">
        <v>166929</v>
      </c>
      <c r="J33" s="138">
        <v>145271</v>
      </c>
    </row>
    <row r="34" spans="1:10" x14ac:dyDescent="0.3">
      <c r="A34" s="3" t="s">
        <v>420</v>
      </c>
      <c r="B34" s="23">
        <v>132000</v>
      </c>
      <c r="C34" s="52">
        <v>98912.91</v>
      </c>
      <c r="D34" s="218">
        <v>0.33450729535709733</v>
      </c>
      <c r="E34" s="52">
        <v>132000</v>
      </c>
      <c r="F34" s="81">
        <v>0</v>
      </c>
      <c r="G34" s="52">
        <v>113031.70000000001</v>
      </c>
      <c r="H34" s="52">
        <v>141572</v>
      </c>
      <c r="I34" s="82">
        <v>166929</v>
      </c>
      <c r="J34" s="83">
        <v>145271</v>
      </c>
    </row>
    <row r="35" spans="1:10" x14ac:dyDescent="0.3">
      <c r="A35" s="11" t="s">
        <v>23</v>
      </c>
      <c r="B35" s="23">
        <v>8000</v>
      </c>
      <c r="C35" s="52">
        <v>283.33</v>
      </c>
      <c r="D35" s="218">
        <v>27.235626301485901</v>
      </c>
      <c r="E35" s="52">
        <v>0</v>
      </c>
      <c r="F35" s="89" t="s">
        <v>469</v>
      </c>
      <c r="G35" s="88">
        <v>0</v>
      </c>
      <c r="H35" s="88">
        <v>0</v>
      </c>
      <c r="I35" s="84">
        <v>0</v>
      </c>
      <c r="J35" s="85">
        <v>0</v>
      </c>
    </row>
    <row r="36" spans="1:10" x14ac:dyDescent="0.3">
      <c r="A36" s="17" t="s">
        <v>2</v>
      </c>
      <c r="B36" s="245">
        <v>1356396.37</v>
      </c>
      <c r="C36" s="71">
        <v>1240418.326628973</v>
      </c>
      <c r="D36" s="217">
        <v>9.3499137251716657E-2</v>
      </c>
      <c r="E36" s="71">
        <v>1522919</v>
      </c>
      <c r="F36" s="19">
        <v>-0.10934437747509873</v>
      </c>
      <c r="G36" s="26">
        <v>853998.3600000001</v>
      </c>
      <c r="H36" s="26">
        <v>1123873</v>
      </c>
      <c r="I36" s="26">
        <v>1088784</v>
      </c>
      <c r="J36" s="26">
        <v>1076942</v>
      </c>
    </row>
    <row r="37" spans="1:10" x14ac:dyDescent="0.3">
      <c r="A37" s="31" t="s">
        <v>464</v>
      </c>
    </row>
    <row r="38" spans="1:10" x14ac:dyDescent="0.3">
      <c r="A38" s="31" t="s">
        <v>395</v>
      </c>
    </row>
    <row r="39" spans="1:10" x14ac:dyDescent="0.3">
      <c r="A39" s="250" t="s">
        <v>471</v>
      </c>
      <c r="B39" s="250"/>
      <c r="C39" s="250"/>
      <c r="D39"/>
      <c r="E39"/>
      <c r="F39"/>
      <c r="G39"/>
      <c r="H39"/>
      <c r="I39"/>
      <c r="J39"/>
    </row>
    <row r="40" spans="1:10" x14ac:dyDescent="0.3">
      <c r="A40" s="124" t="s">
        <v>394</v>
      </c>
    </row>
  </sheetData>
  <mergeCells count="3">
    <mergeCell ref="A3:A4"/>
    <mergeCell ref="A13:A14"/>
    <mergeCell ref="A18:A19"/>
  </mergeCells>
  <hyperlinks>
    <hyperlink ref="A40" r:id="rId1"/>
  </hyperlinks>
  <pageMargins left="0.511811024" right="0.511811024" top="0.78740157499999996" bottom="0.78740157499999996" header="0.31496062000000002" footer="0.31496062000000002"/>
  <pageSetup paperSize="9" scale="49" fitToHeight="0" orientation="portrait"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L45"/>
  <sheetViews>
    <sheetView showGridLines="0" topLeftCell="A31" zoomScale="90" zoomScaleNormal="90" zoomScaleSheetLayoutView="80" workbookViewId="0">
      <selection activeCell="E47" sqref="E47"/>
    </sheetView>
  </sheetViews>
  <sheetFormatPr defaultRowHeight="14.4" x14ac:dyDescent="0.3"/>
  <cols>
    <col min="1" max="1" width="45.6640625" customWidth="1"/>
    <col min="2" max="3" width="15.6640625" style="21" customWidth="1"/>
    <col min="4" max="4" width="15.6640625" style="74" customWidth="1"/>
    <col min="5" max="5" width="15.6640625" style="21" customWidth="1"/>
    <col min="6" max="6" width="15.6640625" style="74" customWidth="1"/>
    <col min="7" max="7" width="15.6640625" style="21" customWidth="1"/>
    <col min="8" max="8" width="15.6640625" style="74" customWidth="1"/>
    <col min="9" max="10" width="15.6640625" style="21" customWidth="1"/>
  </cols>
  <sheetData>
    <row r="1" spans="1:12" s="28" customFormat="1" ht="18" x14ac:dyDescent="0.35">
      <c r="A1" s="27" t="s">
        <v>275</v>
      </c>
      <c r="B1" s="44"/>
      <c r="C1" s="44"/>
      <c r="D1" s="59"/>
      <c r="E1" s="44"/>
      <c r="F1" s="235"/>
      <c r="G1" s="44"/>
      <c r="H1" s="59"/>
      <c r="I1" s="44"/>
      <c r="J1" s="44"/>
    </row>
    <row r="2" spans="1:12" x14ac:dyDescent="0.3">
      <c r="A2" s="1"/>
    </row>
    <row r="3" spans="1:12" x14ac:dyDescent="0.3">
      <c r="A3" s="266" t="s">
        <v>87</v>
      </c>
      <c r="B3" s="60"/>
      <c r="C3" s="60"/>
      <c r="D3" s="61"/>
      <c r="E3" s="60"/>
      <c r="F3" s="61"/>
      <c r="G3" s="60"/>
      <c r="H3" s="61"/>
      <c r="I3" s="60"/>
      <c r="J3" s="60"/>
    </row>
    <row r="4" spans="1:12" ht="43.2" x14ac:dyDescent="0.3">
      <c r="A4" s="267"/>
      <c r="B4" s="22" t="s">
        <v>398</v>
      </c>
      <c r="C4" s="22" t="s">
        <v>407</v>
      </c>
      <c r="D4" s="215" t="s">
        <v>409</v>
      </c>
      <c r="E4" s="22" t="s">
        <v>95</v>
      </c>
      <c r="F4" s="215" t="s">
        <v>397</v>
      </c>
      <c r="G4" s="47" t="s">
        <v>414</v>
      </c>
      <c r="H4" s="47" t="s">
        <v>88</v>
      </c>
      <c r="I4" s="50" t="s">
        <v>89</v>
      </c>
      <c r="J4" s="51" t="s">
        <v>90</v>
      </c>
    </row>
    <row r="5" spans="1:12" s="1" customFormat="1" x14ac:dyDescent="0.3">
      <c r="A5" s="3" t="s">
        <v>455</v>
      </c>
      <c r="B5" s="23">
        <v>3042469.1499999994</v>
      </c>
      <c r="C5" s="52">
        <v>2811708.3680346278</v>
      </c>
      <c r="D5" s="218">
        <v>8.2071378592749378E-2</v>
      </c>
      <c r="E5" s="52">
        <v>3020835</v>
      </c>
      <c r="F5" s="62">
        <v>7.161645703919417E-3</v>
      </c>
      <c r="G5" s="25">
        <v>2577153.5700000008</v>
      </c>
      <c r="H5" s="25">
        <v>2746229</v>
      </c>
      <c r="I5" s="52">
        <v>2672226</v>
      </c>
      <c r="J5" s="57">
        <v>2635231</v>
      </c>
      <c r="L5" s="236"/>
    </row>
    <row r="6" spans="1:12" s="1" customFormat="1" x14ac:dyDescent="0.3">
      <c r="A6" s="3" t="s">
        <v>276</v>
      </c>
      <c r="B6" s="23">
        <v>819901.37000000011</v>
      </c>
      <c r="C6" s="52">
        <v>701982.31781599612</v>
      </c>
      <c r="D6" s="218">
        <v>0.16798008894422467</v>
      </c>
      <c r="E6" s="52">
        <v>711164</v>
      </c>
      <c r="F6" s="62">
        <v>0.15290055458375296</v>
      </c>
      <c r="G6" s="25">
        <v>586024.46000000008</v>
      </c>
      <c r="H6" s="25">
        <v>724494</v>
      </c>
      <c r="I6" s="52">
        <v>697872</v>
      </c>
      <c r="J6" s="57">
        <v>650151</v>
      </c>
    </row>
    <row r="7" spans="1:12" s="6" customFormat="1" x14ac:dyDescent="0.3">
      <c r="A7" s="3" t="s">
        <v>467</v>
      </c>
      <c r="B7" s="23">
        <v>960000.26</v>
      </c>
      <c r="C7" s="52">
        <v>5594016.9699999997</v>
      </c>
      <c r="D7" s="218">
        <v>-0.828388032222934</v>
      </c>
      <c r="E7" s="52">
        <v>5503000</v>
      </c>
      <c r="F7" s="62">
        <v>-0.82554965291659088</v>
      </c>
      <c r="G7" s="25">
        <v>1850331.91</v>
      </c>
      <c r="H7" s="25">
        <v>688282</v>
      </c>
      <c r="I7" s="251">
        <v>4966267</v>
      </c>
      <c r="J7" s="252">
        <v>8321600</v>
      </c>
    </row>
    <row r="8" spans="1:12" s="6" customFormat="1" x14ac:dyDescent="0.3">
      <c r="A8" s="3" t="s">
        <v>277</v>
      </c>
      <c r="B8" s="23">
        <v>820513.11000000022</v>
      </c>
      <c r="C8" s="52">
        <v>469427.31458431151</v>
      </c>
      <c r="D8" s="218">
        <v>0.74790235784763204</v>
      </c>
      <c r="E8" s="52">
        <v>575239</v>
      </c>
      <c r="F8" s="62">
        <v>0.42638644111404167</v>
      </c>
      <c r="G8" s="25">
        <v>367686.08999999991</v>
      </c>
      <c r="H8" s="25">
        <v>480826</v>
      </c>
      <c r="I8" s="52">
        <v>473420</v>
      </c>
      <c r="J8" s="57">
        <v>474624</v>
      </c>
    </row>
    <row r="9" spans="1:12" s="6" customFormat="1" x14ac:dyDescent="0.3">
      <c r="A9" s="3" t="s">
        <v>389</v>
      </c>
      <c r="B9" s="240">
        <v>1356396.37</v>
      </c>
      <c r="C9" s="82">
        <v>1240418.326628973</v>
      </c>
      <c r="D9" s="218">
        <v>9.3499137251716657E-2</v>
      </c>
      <c r="E9" s="82">
        <v>1522919</v>
      </c>
      <c r="F9" s="62">
        <v>-0.10934437747509873</v>
      </c>
      <c r="G9" s="93">
        <v>853998.3600000001</v>
      </c>
      <c r="H9" s="93">
        <v>1123873</v>
      </c>
      <c r="I9" s="82">
        <v>1088784</v>
      </c>
      <c r="J9" s="83">
        <v>1076942</v>
      </c>
    </row>
    <row r="10" spans="1:12" s="6" customFormat="1" x14ac:dyDescent="0.3">
      <c r="A10" s="5" t="s">
        <v>275</v>
      </c>
      <c r="B10" s="63">
        <v>1443277.6599999997</v>
      </c>
      <c r="C10" s="64">
        <v>1013838.0411210429</v>
      </c>
      <c r="D10" s="216">
        <v>0.42357812733492173</v>
      </c>
      <c r="E10" s="64">
        <v>1118830</v>
      </c>
      <c r="F10" s="65">
        <v>0.28998834496751047</v>
      </c>
      <c r="G10" s="66">
        <v>1013529.9600000001</v>
      </c>
      <c r="H10" s="66">
        <v>1123608</v>
      </c>
      <c r="I10" s="64">
        <v>1083674</v>
      </c>
      <c r="J10" s="67">
        <v>1186393</v>
      </c>
    </row>
    <row r="11" spans="1:12" x14ac:dyDescent="0.3">
      <c r="A11" s="16" t="s">
        <v>2</v>
      </c>
      <c r="B11" s="245">
        <v>8442557.9199999999</v>
      </c>
      <c r="C11" s="69">
        <v>11831391.338184951</v>
      </c>
      <c r="D11" s="217">
        <v>-0.28642729509315934</v>
      </c>
      <c r="E11" s="69">
        <v>12451987</v>
      </c>
      <c r="F11" s="70">
        <v>-0.32199110712210033</v>
      </c>
      <c r="G11" s="69">
        <v>7248724.3500000015</v>
      </c>
      <c r="H11" s="69">
        <v>6887312</v>
      </c>
      <c r="I11" s="253">
        <v>10982243</v>
      </c>
      <c r="J11" s="254">
        <v>12744941</v>
      </c>
    </row>
    <row r="12" spans="1:12" x14ac:dyDescent="0.3">
      <c r="A12" s="6"/>
      <c r="B12" s="72"/>
      <c r="C12" s="72"/>
      <c r="D12" s="73"/>
      <c r="E12" s="72"/>
      <c r="F12" s="73"/>
    </row>
    <row r="13" spans="1:12" x14ac:dyDescent="0.3">
      <c r="A13" s="266" t="s">
        <v>3</v>
      </c>
      <c r="B13" s="45"/>
      <c r="C13" s="45"/>
      <c r="D13" s="75"/>
      <c r="E13" s="45"/>
      <c r="F13" s="75"/>
      <c r="G13" s="45"/>
      <c r="H13" s="75"/>
      <c r="I13" s="45"/>
      <c r="J13" s="45"/>
    </row>
    <row r="14" spans="1:12" ht="43.2" x14ac:dyDescent="0.3">
      <c r="A14" s="267"/>
      <c r="B14" s="22" t="s">
        <v>398</v>
      </c>
      <c r="C14" s="22" t="s">
        <v>407</v>
      </c>
      <c r="D14" s="215" t="s">
        <v>409</v>
      </c>
      <c r="E14" s="22" t="s">
        <v>95</v>
      </c>
      <c r="F14" s="215" t="s">
        <v>397</v>
      </c>
      <c r="G14" s="47" t="s">
        <v>414</v>
      </c>
      <c r="H14" s="47" t="s">
        <v>88</v>
      </c>
      <c r="I14" s="50" t="s">
        <v>89</v>
      </c>
      <c r="J14" s="51" t="s">
        <v>90</v>
      </c>
    </row>
    <row r="15" spans="1:12" x14ac:dyDescent="0.3">
      <c r="A15" s="3" t="s">
        <v>278</v>
      </c>
      <c r="B15" s="23">
        <v>1191793.2799999998</v>
      </c>
      <c r="C15" s="52">
        <v>847493.42356450693</v>
      </c>
      <c r="D15" s="218">
        <v>0.40625667039089008</v>
      </c>
      <c r="E15" s="52">
        <v>907336</v>
      </c>
      <c r="F15" s="8">
        <v>0.31350820423745973</v>
      </c>
      <c r="G15" s="52">
        <v>864926.53000000014</v>
      </c>
      <c r="H15" s="52">
        <v>882002</v>
      </c>
      <c r="I15" s="52">
        <v>880952</v>
      </c>
      <c r="J15" s="57">
        <v>852922</v>
      </c>
    </row>
    <row r="16" spans="1:12" x14ac:dyDescent="0.3">
      <c r="A16" s="3" t="s">
        <v>107</v>
      </c>
      <c r="B16" s="23">
        <v>202284.38</v>
      </c>
      <c r="C16" s="52">
        <v>139467.52755653602</v>
      </c>
      <c r="D16" s="218">
        <v>0.45040486157611048</v>
      </c>
      <c r="E16" s="52">
        <v>140494</v>
      </c>
      <c r="F16" s="8">
        <v>0.43980796332939498</v>
      </c>
      <c r="G16" s="52">
        <v>137802.31</v>
      </c>
      <c r="H16" s="52">
        <v>136453</v>
      </c>
      <c r="I16" s="52">
        <v>131114</v>
      </c>
      <c r="J16" s="83">
        <v>117925</v>
      </c>
    </row>
    <row r="17" spans="1:10" x14ac:dyDescent="0.3">
      <c r="A17" s="3" t="s">
        <v>279</v>
      </c>
      <c r="B17" s="23">
        <v>49200</v>
      </c>
      <c r="C17" s="52">
        <v>26877.09</v>
      </c>
      <c r="D17" s="218">
        <v>0.83055531681443195</v>
      </c>
      <c r="E17" s="52">
        <v>71000</v>
      </c>
      <c r="F17" s="8">
        <v>-0.3070422535211268</v>
      </c>
      <c r="G17" s="52">
        <v>10801.119999999999</v>
      </c>
      <c r="H17" s="52">
        <v>105153</v>
      </c>
      <c r="I17" s="52">
        <v>71608</v>
      </c>
      <c r="J17" s="83">
        <v>215546</v>
      </c>
    </row>
    <row r="18" spans="1:10" x14ac:dyDescent="0.3">
      <c r="A18" s="16" t="s">
        <v>2</v>
      </c>
      <c r="B18" s="68">
        <v>1443277.6599999997</v>
      </c>
      <c r="C18" s="76">
        <v>1013838.0411210429</v>
      </c>
      <c r="D18" s="217">
        <v>0.42357812733492173</v>
      </c>
      <c r="E18" s="76">
        <v>1118830</v>
      </c>
      <c r="F18" s="77">
        <v>0.28998834496751047</v>
      </c>
      <c r="G18" s="76">
        <v>1013529.9600000001</v>
      </c>
      <c r="H18" s="76">
        <v>1123608</v>
      </c>
      <c r="I18" s="76">
        <v>1083674</v>
      </c>
      <c r="J18" s="71">
        <v>1186393</v>
      </c>
    </row>
    <row r="19" spans="1:10" x14ac:dyDescent="0.3">
      <c r="A19" s="6"/>
      <c r="B19" s="72"/>
      <c r="C19" s="72"/>
      <c r="D19" s="73"/>
      <c r="E19" s="72"/>
      <c r="F19" s="73"/>
      <c r="H19" s="52"/>
    </row>
    <row r="20" spans="1:10" x14ac:dyDescent="0.3">
      <c r="A20" s="266" t="s">
        <v>9</v>
      </c>
      <c r="B20" s="45"/>
      <c r="C20" s="45"/>
      <c r="D20" s="75"/>
      <c r="E20" s="45"/>
      <c r="F20" s="75"/>
      <c r="G20" s="45"/>
      <c r="H20" s="75"/>
      <c r="I20" s="45"/>
      <c r="J20" s="45"/>
    </row>
    <row r="21" spans="1:10" ht="43.2" x14ac:dyDescent="0.3">
      <c r="A21" s="267"/>
      <c r="B21" s="22" t="s">
        <v>398</v>
      </c>
      <c r="C21" s="22" t="s">
        <v>407</v>
      </c>
      <c r="D21" s="215" t="s">
        <v>409</v>
      </c>
      <c r="E21" s="22" t="s">
        <v>95</v>
      </c>
      <c r="F21" s="215" t="s">
        <v>397</v>
      </c>
      <c r="G21" s="47" t="s">
        <v>414</v>
      </c>
      <c r="H21" s="47" t="s">
        <v>88</v>
      </c>
      <c r="I21" s="50" t="s">
        <v>89</v>
      </c>
      <c r="J21" s="51" t="s">
        <v>90</v>
      </c>
    </row>
    <row r="22" spans="1:10" x14ac:dyDescent="0.3">
      <c r="A22" s="2" t="s">
        <v>10</v>
      </c>
      <c r="B22" s="78">
        <v>961146.05999999982</v>
      </c>
      <c r="C22" s="79">
        <v>882992.27112104313</v>
      </c>
      <c r="D22" s="219">
        <v>8.8510161906324436E-2</v>
      </c>
      <c r="E22" s="79">
        <v>930530</v>
      </c>
      <c r="F22" s="80">
        <v>3.2901744167302294E-2</v>
      </c>
      <c r="G22" s="79">
        <v>867817.32000000007</v>
      </c>
      <c r="H22" s="79">
        <v>878165</v>
      </c>
      <c r="I22" s="64">
        <v>857274</v>
      </c>
      <c r="J22" s="67">
        <v>828269</v>
      </c>
    </row>
    <row r="23" spans="1:10" x14ac:dyDescent="0.3">
      <c r="A23" s="3" t="s">
        <v>11</v>
      </c>
      <c r="B23" s="23">
        <v>649896.09999999986</v>
      </c>
      <c r="C23" s="52">
        <v>614493.09436371922</v>
      </c>
      <c r="D23" s="218">
        <v>5.7613349866753039E-2</v>
      </c>
      <c r="E23" s="52">
        <v>648373</v>
      </c>
      <c r="F23" s="81">
        <v>2.3491107741993034E-3</v>
      </c>
      <c r="G23" s="52">
        <v>596132.58000000007</v>
      </c>
      <c r="H23" s="52">
        <v>610029</v>
      </c>
      <c r="I23" s="82">
        <v>590001</v>
      </c>
      <c r="J23" s="83">
        <v>575919</v>
      </c>
    </row>
    <row r="24" spans="1:10" x14ac:dyDescent="0.3">
      <c r="A24" s="3" t="s">
        <v>12</v>
      </c>
      <c r="B24" s="23">
        <v>14909.250000000004</v>
      </c>
      <c r="C24" s="52">
        <v>9053.9808977979374</v>
      </c>
      <c r="D24" s="218">
        <v>0.6467065888802741</v>
      </c>
      <c r="E24" s="52">
        <v>4824</v>
      </c>
      <c r="F24" s="81">
        <v>2.0906405472636824</v>
      </c>
      <c r="G24" s="52">
        <v>25705.41</v>
      </c>
      <c r="H24" s="52">
        <v>19182</v>
      </c>
      <c r="I24" s="82">
        <v>19893</v>
      </c>
      <c r="J24" s="83">
        <v>15261</v>
      </c>
    </row>
    <row r="25" spans="1:10" x14ac:dyDescent="0.3">
      <c r="A25" s="3" t="s">
        <v>13</v>
      </c>
      <c r="B25" s="23">
        <v>235474.07</v>
      </c>
      <c r="C25" s="52">
        <v>214943.29340628794</v>
      </c>
      <c r="D25" s="218">
        <v>9.5517176964924344E-2</v>
      </c>
      <c r="E25" s="52">
        <v>232777</v>
      </c>
      <c r="F25" s="81">
        <v>1.1586496947722624E-2</v>
      </c>
      <c r="G25" s="52">
        <v>209761.69999999995</v>
      </c>
      <c r="H25" s="52">
        <v>216845</v>
      </c>
      <c r="I25" s="82">
        <v>214238</v>
      </c>
      <c r="J25" s="83">
        <v>205670</v>
      </c>
    </row>
    <row r="26" spans="1:10" x14ac:dyDescent="0.3">
      <c r="A26" s="3" t="s">
        <v>14</v>
      </c>
      <c r="B26" s="23">
        <v>26874.36</v>
      </c>
      <c r="C26" s="52">
        <v>21097.787840835699</v>
      </c>
      <c r="D26" s="218">
        <v>0.27379989801506532</v>
      </c>
      <c r="E26" s="52">
        <v>20076</v>
      </c>
      <c r="F26" s="81">
        <v>0.33863120143454872</v>
      </c>
      <c r="G26" s="52">
        <v>19610.190000000002</v>
      </c>
      <c r="H26" s="52">
        <v>15023</v>
      </c>
      <c r="I26" s="82">
        <v>16314</v>
      </c>
      <c r="J26" s="83">
        <v>15141</v>
      </c>
    </row>
    <row r="27" spans="1:10" x14ac:dyDescent="0.3">
      <c r="A27" s="3" t="s">
        <v>15</v>
      </c>
      <c r="B27" s="23">
        <v>17036.519999999997</v>
      </c>
      <c r="C27" s="52">
        <v>13638.365392265398</v>
      </c>
      <c r="D27" s="218">
        <v>0.2491614288074262</v>
      </c>
      <c r="E27" s="52">
        <v>16944</v>
      </c>
      <c r="F27" s="81">
        <v>5.460339943342607E-3</v>
      </c>
      <c r="G27" s="52">
        <v>14356.359999999999</v>
      </c>
      <c r="H27" s="52">
        <v>11442</v>
      </c>
      <c r="I27" s="82">
        <v>10812</v>
      </c>
      <c r="J27" s="83">
        <v>11146</v>
      </c>
    </row>
    <row r="28" spans="1:10" x14ac:dyDescent="0.3">
      <c r="A28" s="3" t="s">
        <v>412</v>
      </c>
      <c r="B28" s="23">
        <v>13780.320000000002</v>
      </c>
      <c r="C28" s="52">
        <v>7545.1092201368774</v>
      </c>
      <c r="D28" s="218">
        <v>0.82639105650348821</v>
      </c>
      <c r="E28" s="52">
        <v>7536</v>
      </c>
      <c r="F28" s="81">
        <v>0.82859872611464991</v>
      </c>
      <c r="G28" s="52">
        <v>2302.38</v>
      </c>
      <c r="H28" s="52">
        <v>5644</v>
      </c>
      <c r="I28" s="82">
        <v>6016</v>
      </c>
      <c r="J28" s="83">
        <v>5132</v>
      </c>
    </row>
    <row r="29" spans="1:10" x14ac:dyDescent="0.3">
      <c r="A29" s="3" t="s">
        <v>413</v>
      </c>
      <c r="B29" s="23">
        <v>3175.4399999999991</v>
      </c>
      <c r="C29" s="52">
        <v>2220.6400000000003</v>
      </c>
      <c r="D29" s="218">
        <v>0.4299661358887521</v>
      </c>
      <c r="E29" s="52">
        <v>0</v>
      </c>
      <c r="F29" s="81" t="s">
        <v>469</v>
      </c>
      <c r="G29" s="52">
        <v>-51.3</v>
      </c>
      <c r="H29" s="52">
        <v>0</v>
      </c>
      <c r="I29" s="84">
        <v>0</v>
      </c>
      <c r="J29" s="85">
        <v>0</v>
      </c>
    </row>
    <row r="30" spans="1:10" x14ac:dyDescent="0.3">
      <c r="A30" s="2" t="s">
        <v>16</v>
      </c>
      <c r="B30" s="78">
        <v>321731.59999999998</v>
      </c>
      <c r="C30" s="79">
        <v>53509.969999999994</v>
      </c>
      <c r="D30" s="219">
        <v>5.012554295956436</v>
      </c>
      <c r="E30" s="79">
        <v>70500</v>
      </c>
      <c r="F30" s="80">
        <v>3.5635687943262404</v>
      </c>
      <c r="G30" s="79">
        <v>78401.56</v>
      </c>
      <c r="H30" s="79">
        <v>121318</v>
      </c>
      <c r="I30" s="64">
        <v>92055</v>
      </c>
      <c r="J30" s="67">
        <v>117107</v>
      </c>
    </row>
    <row r="31" spans="1:10" s="6" customFormat="1" x14ac:dyDescent="0.3">
      <c r="A31" s="3" t="s">
        <v>17</v>
      </c>
      <c r="B31" s="23">
        <v>320731.59999999998</v>
      </c>
      <c r="C31" s="52">
        <v>53222.13</v>
      </c>
      <c r="D31" s="218">
        <v>5.0262826760221735</v>
      </c>
      <c r="E31" s="52">
        <v>68000</v>
      </c>
      <c r="F31" s="81">
        <v>3.7166411764705876</v>
      </c>
      <c r="G31" s="52">
        <v>78401.56</v>
      </c>
      <c r="H31" s="52">
        <v>116882</v>
      </c>
      <c r="I31" s="82">
        <v>85430</v>
      </c>
      <c r="J31" s="83">
        <v>113944</v>
      </c>
    </row>
    <row r="32" spans="1:10" x14ac:dyDescent="0.3">
      <c r="A32" s="3" t="s">
        <v>18</v>
      </c>
      <c r="B32" s="23">
        <v>1000</v>
      </c>
      <c r="C32" s="52">
        <v>287.83999999999997</v>
      </c>
      <c r="D32" s="218">
        <v>2.4741523068371318</v>
      </c>
      <c r="E32" s="52">
        <v>2500</v>
      </c>
      <c r="F32" s="81">
        <v>-0.6</v>
      </c>
      <c r="G32" s="52">
        <v>0</v>
      </c>
      <c r="H32" s="52">
        <v>4436</v>
      </c>
      <c r="I32" s="84">
        <v>6625</v>
      </c>
      <c r="J32" s="85">
        <v>3163</v>
      </c>
    </row>
    <row r="33" spans="1:10" x14ac:dyDescent="0.3">
      <c r="A33" s="2" t="s">
        <v>19</v>
      </c>
      <c r="B33" s="78">
        <v>148000</v>
      </c>
      <c r="C33" s="79">
        <v>62310.44</v>
      </c>
      <c r="D33" s="219">
        <v>1.3752038984157391</v>
      </c>
      <c r="E33" s="79">
        <v>96400</v>
      </c>
      <c r="F33" s="80">
        <v>0.53526970954356856</v>
      </c>
      <c r="G33" s="79">
        <v>56650.439999999995</v>
      </c>
      <c r="H33" s="79">
        <v>104978</v>
      </c>
      <c r="I33" s="64">
        <v>112733</v>
      </c>
      <c r="J33" s="67">
        <v>222106</v>
      </c>
    </row>
    <row r="34" spans="1:10" x14ac:dyDescent="0.3">
      <c r="A34" s="3" t="s">
        <v>20</v>
      </c>
      <c r="B34" s="23">
        <v>116200</v>
      </c>
      <c r="C34" s="52">
        <v>47981.770000000004</v>
      </c>
      <c r="D34" s="218">
        <v>1.4217530949775297</v>
      </c>
      <c r="E34" s="52">
        <v>73600</v>
      </c>
      <c r="F34" s="81">
        <v>0.57880434782608692</v>
      </c>
      <c r="G34" s="52">
        <v>45535.299999999996</v>
      </c>
      <c r="H34" s="52">
        <v>85248</v>
      </c>
      <c r="I34" s="82">
        <v>94968</v>
      </c>
      <c r="J34" s="83">
        <v>201089</v>
      </c>
    </row>
    <row r="35" spans="1:10" x14ac:dyDescent="0.3">
      <c r="A35" s="11" t="s">
        <v>419</v>
      </c>
      <c r="B35" s="87">
        <v>31800</v>
      </c>
      <c r="C35" s="88">
        <v>14328.67</v>
      </c>
      <c r="D35" s="220">
        <v>1.2193267065261466</v>
      </c>
      <c r="E35" s="88">
        <v>22800</v>
      </c>
      <c r="F35" s="89">
        <v>0.39473684210526305</v>
      </c>
      <c r="G35" s="88">
        <v>11115.14</v>
      </c>
      <c r="H35" s="88">
        <v>19730</v>
      </c>
      <c r="I35" s="84">
        <v>17765</v>
      </c>
      <c r="J35" s="85">
        <v>21017</v>
      </c>
    </row>
    <row r="36" spans="1:10" x14ac:dyDescent="0.3">
      <c r="A36" s="2" t="s">
        <v>94</v>
      </c>
      <c r="B36" s="78">
        <v>0</v>
      </c>
      <c r="C36" s="79">
        <v>0</v>
      </c>
      <c r="D36" s="219" t="s">
        <v>469</v>
      </c>
      <c r="E36" s="79">
        <v>0</v>
      </c>
      <c r="F36" s="80" t="s">
        <v>469</v>
      </c>
      <c r="G36" s="79">
        <v>0</v>
      </c>
      <c r="H36" s="79">
        <v>0</v>
      </c>
      <c r="I36" s="64">
        <v>0</v>
      </c>
      <c r="J36" s="67">
        <v>11</v>
      </c>
    </row>
    <row r="37" spans="1:10" x14ac:dyDescent="0.3">
      <c r="A37" s="3" t="s">
        <v>94</v>
      </c>
      <c r="B37" s="23">
        <v>0</v>
      </c>
      <c r="C37" s="52">
        <v>0</v>
      </c>
      <c r="D37" s="218" t="s">
        <v>469</v>
      </c>
      <c r="E37" s="52">
        <v>0</v>
      </c>
      <c r="F37" s="81" t="s">
        <v>469</v>
      </c>
      <c r="G37" s="52">
        <v>0</v>
      </c>
      <c r="H37" s="52">
        <v>0</v>
      </c>
      <c r="I37" s="84">
        <v>0</v>
      </c>
      <c r="J37" s="85">
        <v>11</v>
      </c>
    </row>
    <row r="38" spans="1:10" x14ac:dyDescent="0.3">
      <c r="A38" s="2" t="s">
        <v>23</v>
      </c>
      <c r="B38" s="78">
        <v>12400</v>
      </c>
      <c r="C38" s="79">
        <v>15025.36</v>
      </c>
      <c r="D38" s="219">
        <v>-0.17472859219346493</v>
      </c>
      <c r="E38" s="79">
        <v>21400</v>
      </c>
      <c r="F38" s="80">
        <v>-0.42056074766355145</v>
      </c>
      <c r="G38" s="79">
        <v>10660.64</v>
      </c>
      <c r="H38" s="79">
        <v>19147</v>
      </c>
      <c r="I38" s="64">
        <v>21612</v>
      </c>
      <c r="J38" s="67">
        <v>18900</v>
      </c>
    </row>
    <row r="39" spans="1:10" x14ac:dyDescent="0.3">
      <c r="A39" s="3" t="s">
        <v>24</v>
      </c>
      <c r="B39" s="23">
        <v>12400</v>
      </c>
      <c r="C39" s="52">
        <v>5055.3600000000006</v>
      </c>
      <c r="D39" s="218">
        <v>1.4528421319154319</v>
      </c>
      <c r="E39" s="52">
        <v>12400</v>
      </c>
      <c r="F39" s="81">
        <v>0</v>
      </c>
      <c r="G39" s="52">
        <v>5490.64</v>
      </c>
      <c r="H39" s="52">
        <v>14297</v>
      </c>
      <c r="I39" s="82">
        <v>12552</v>
      </c>
      <c r="J39" s="83">
        <v>12478</v>
      </c>
    </row>
    <row r="40" spans="1:10" x14ac:dyDescent="0.3">
      <c r="A40" s="11" t="s">
        <v>23</v>
      </c>
      <c r="B40" s="87">
        <v>0</v>
      </c>
      <c r="C40" s="88">
        <v>9970</v>
      </c>
      <c r="D40" s="220">
        <v>-1</v>
      </c>
      <c r="E40" s="88">
        <v>9000</v>
      </c>
      <c r="F40" s="89">
        <v>-1</v>
      </c>
      <c r="G40" s="88">
        <v>5170</v>
      </c>
      <c r="H40" s="88">
        <v>4850</v>
      </c>
      <c r="I40" s="84">
        <v>9060</v>
      </c>
      <c r="J40" s="85">
        <v>6422</v>
      </c>
    </row>
    <row r="41" spans="1:10" x14ac:dyDescent="0.3">
      <c r="A41" s="17" t="s">
        <v>2</v>
      </c>
      <c r="B41" s="68">
        <v>1443277.6599999997</v>
      </c>
      <c r="C41" s="71">
        <v>1013838.0411210431</v>
      </c>
      <c r="D41" s="217">
        <v>0.42357812733492151</v>
      </c>
      <c r="E41" s="71">
        <v>1118830</v>
      </c>
      <c r="F41" s="19">
        <v>0.28998834496751047</v>
      </c>
      <c r="G41" s="26">
        <v>1013529.9600000002</v>
      </c>
      <c r="H41" s="26">
        <v>1123608</v>
      </c>
      <c r="I41" s="26">
        <v>1083674</v>
      </c>
      <c r="J41" s="26">
        <v>1186393</v>
      </c>
    </row>
    <row r="42" spans="1:10" x14ac:dyDescent="0.3">
      <c r="A42" s="31" t="s">
        <v>464</v>
      </c>
    </row>
    <row r="43" spans="1:10" x14ac:dyDescent="0.3">
      <c r="A43" s="31" t="s">
        <v>395</v>
      </c>
      <c r="D43" s="21"/>
      <c r="F43" s="21"/>
      <c r="H43" s="21"/>
    </row>
    <row r="44" spans="1:10" x14ac:dyDescent="0.3">
      <c r="A44" s="250" t="s">
        <v>471</v>
      </c>
      <c r="B44" s="250"/>
      <c r="C44" s="250"/>
      <c r="D44"/>
      <c r="E44"/>
      <c r="F44"/>
      <c r="G44"/>
      <c r="H44"/>
      <c r="I44"/>
      <c r="J44"/>
    </row>
    <row r="45" spans="1:10" x14ac:dyDescent="0.3">
      <c r="A45" s="124" t="s">
        <v>394</v>
      </c>
    </row>
  </sheetData>
  <sortState ref="A6:J10">
    <sortCondition ref="A5"/>
  </sortState>
  <mergeCells count="3">
    <mergeCell ref="A3:A4"/>
    <mergeCell ref="A13:A14"/>
    <mergeCell ref="A20:A21"/>
  </mergeCells>
  <hyperlinks>
    <hyperlink ref="A45" r:id="rId1"/>
  </hyperlinks>
  <pageMargins left="0.511811024" right="0.511811024" top="0.78740157499999996" bottom="0.78740157499999996" header="0.31496062000000002" footer="0.31496062000000002"/>
  <pageSetup paperSize="9" scale="49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showGridLines="0" topLeftCell="A4" zoomScale="90" zoomScaleNormal="90" zoomScaleSheetLayoutView="80" workbookViewId="0">
      <selection activeCell="C21" sqref="C21"/>
    </sheetView>
  </sheetViews>
  <sheetFormatPr defaultRowHeight="14.4" x14ac:dyDescent="0.3"/>
  <cols>
    <col min="1" max="1" width="45.6640625" customWidth="1"/>
    <col min="2" max="3" width="15.6640625" style="21" customWidth="1"/>
    <col min="4" max="4" width="15.6640625" style="185" customWidth="1"/>
    <col min="5" max="5" width="15.6640625" style="21" customWidth="1"/>
    <col min="6" max="6" width="15.6640625" style="197" customWidth="1"/>
    <col min="7" max="7" width="15.6640625" style="21" customWidth="1"/>
    <col min="8" max="8" width="15.6640625" style="74" customWidth="1"/>
    <col min="9" max="10" width="15.6640625" style="21" customWidth="1"/>
  </cols>
  <sheetData>
    <row r="1" spans="1:10" s="28" customFormat="1" ht="18" x14ac:dyDescent="0.35">
      <c r="A1" s="27" t="s">
        <v>415</v>
      </c>
      <c r="B1" s="29"/>
      <c r="C1" s="29"/>
      <c r="D1" s="186"/>
      <c r="E1" s="29"/>
      <c r="F1" s="192"/>
      <c r="G1" s="44"/>
      <c r="H1" s="59"/>
      <c r="I1" s="44"/>
      <c r="J1" s="44"/>
    </row>
    <row r="3" spans="1:10" x14ac:dyDescent="0.3">
      <c r="A3" s="266" t="s">
        <v>87</v>
      </c>
      <c r="B3" s="60"/>
      <c r="C3" s="60"/>
      <c r="D3" s="175"/>
      <c r="E3" s="60"/>
      <c r="F3" s="193"/>
      <c r="G3" s="60"/>
      <c r="H3" s="61"/>
      <c r="I3" s="60"/>
      <c r="J3" s="60"/>
    </row>
    <row r="4" spans="1:10" ht="43.2" x14ac:dyDescent="0.3">
      <c r="A4" s="267"/>
      <c r="B4" s="22" t="s">
        <v>398</v>
      </c>
      <c r="C4" s="22" t="s">
        <v>407</v>
      </c>
      <c r="D4" s="176" t="s">
        <v>409</v>
      </c>
      <c r="E4" s="22" t="s">
        <v>95</v>
      </c>
      <c r="F4" s="194" t="s">
        <v>397</v>
      </c>
      <c r="G4" s="47" t="s">
        <v>414</v>
      </c>
      <c r="H4" s="47" t="s">
        <v>88</v>
      </c>
      <c r="I4" s="50" t="s">
        <v>89</v>
      </c>
      <c r="J4" s="51" t="s">
        <v>90</v>
      </c>
    </row>
    <row r="5" spans="1:10" x14ac:dyDescent="0.3">
      <c r="A5" s="2" t="s">
        <v>100</v>
      </c>
      <c r="B5" s="101">
        <v>367530.7900000001</v>
      </c>
      <c r="C5" s="94">
        <v>20880.479999999996</v>
      </c>
      <c r="D5" s="187">
        <v>16.601644693991716</v>
      </c>
      <c r="E5" s="102">
        <v>22150</v>
      </c>
      <c r="F5" s="195">
        <v>15.592812189616257</v>
      </c>
      <c r="G5" s="94">
        <v>869.72</v>
      </c>
      <c r="H5" s="94">
        <v>21040</v>
      </c>
      <c r="I5" s="79">
        <v>39128</v>
      </c>
      <c r="J5" s="86">
        <v>53289</v>
      </c>
    </row>
    <row r="6" spans="1:10" x14ac:dyDescent="0.3">
      <c r="A6" s="3" t="s">
        <v>97</v>
      </c>
      <c r="B6" s="23">
        <v>10149596.299999997</v>
      </c>
      <c r="C6" s="25">
        <v>7650542.7624163711</v>
      </c>
      <c r="D6" s="188">
        <v>0.32665048940845565</v>
      </c>
      <c r="E6" s="25">
        <v>8572942</v>
      </c>
      <c r="F6" s="159">
        <v>0.1839105291975609</v>
      </c>
      <c r="G6" s="25">
        <v>6550438.169999999</v>
      </c>
      <c r="H6" s="25">
        <v>8755969</v>
      </c>
      <c r="I6" s="52">
        <v>8710949</v>
      </c>
      <c r="J6" s="57">
        <v>8427799</v>
      </c>
    </row>
    <row r="7" spans="1:10" x14ac:dyDescent="0.3">
      <c r="A7" s="3" t="s">
        <v>98</v>
      </c>
      <c r="B7" s="111">
        <v>7974574.5800000001</v>
      </c>
      <c r="C7" s="25">
        <v>7958292.7971281102</v>
      </c>
      <c r="D7" s="189">
        <v>2.0458888968957201E-3</v>
      </c>
      <c r="E7" s="104">
        <v>7351965</v>
      </c>
      <c r="F7" s="159">
        <v>8.4686145812718161E-2</v>
      </c>
      <c r="G7" s="93">
        <v>9165126.7300000023</v>
      </c>
      <c r="H7" s="93">
        <v>8270659</v>
      </c>
      <c r="I7" s="82">
        <v>4836763</v>
      </c>
      <c r="J7" s="83">
        <v>4876290</v>
      </c>
    </row>
    <row r="8" spans="1:10" x14ac:dyDescent="0.3">
      <c r="A8" s="16" t="s">
        <v>2</v>
      </c>
      <c r="B8" s="68">
        <v>18491701.669999998</v>
      </c>
      <c r="C8" s="76">
        <v>15629716.039544482</v>
      </c>
      <c r="D8" s="190">
        <v>0.18311181234607554</v>
      </c>
      <c r="E8" s="105">
        <v>15947057</v>
      </c>
      <c r="F8" s="196">
        <v>0.15956829338479173</v>
      </c>
      <c r="G8" s="69">
        <v>15716434.620000001</v>
      </c>
      <c r="H8" s="69">
        <v>17047668</v>
      </c>
      <c r="I8" s="69">
        <v>13586840</v>
      </c>
      <c r="J8" s="71">
        <v>13357378</v>
      </c>
    </row>
    <row r="9" spans="1:10" x14ac:dyDescent="0.3">
      <c r="A9" s="6"/>
      <c r="B9" s="72"/>
      <c r="C9" s="72"/>
      <c r="D9" s="180"/>
      <c r="E9" s="72"/>
      <c r="G9" s="72"/>
      <c r="H9" s="73"/>
      <c r="I9" s="72"/>
      <c r="J9" s="72"/>
    </row>
    <row r="10" spans="1:10" x14ac:dyDescent="0.3">
      <c r="A10" s="266" t="s">
        <v>3</v>
      </c>
      <c r="B10" s="45"/>
      <c r="C10" s="45"/>
      <c r="D10" s="181"/>
      <c r="E10" s="45"/>
      <c r="F10" s="193"/>
      <c r="G10" s="45"/>
      <c r="H10" s="75"/>
      <c r="I10" s="45"/>
      <c r="J10" s="45"/>
    </row>
    <row r="11" spans="1:10" ht="43.2" x14ac:dyDescent="0.3">
      <c r="A11" s="267"/>
      <c r="B11" s="22" t="s">
        <v>398</v>
      </c>
      <c r="C11" s="22" t="s">
        <v>407</v>
      </c>
      <c r="D11" s="176" t="s">
        <v>409</v>
      </c>
      <c r="E11" s="22" t="s">
        <v>95</v>
      </c>
      <c r="F11" s="194" t="s">
        <v>397</v>
      </c>
      <c r="G11" s="47" t="s">
        <v>414</v>
      </c>
      <c r="H11" s="47" t="s">
        <v>88</v>
      </c>
      <c r="I11" s="50" t="s">
        <v>89</v>
      </c>
      <c r="J11" s="51" t="s">
        <v>90</v>
      </c>
    </row>
    <row r="12" spans="1:10" x14ac:dyDescent="0.3">
      <c r="A12" s="3" t="s">
        <v>100</v>
      </c>
      <c r="B12" s="23">
        <v>367530.7900000001</v>
      </c>
      <c r="C12" s="25">
        <v>20880.479999999996</v>
      </c>
      <c r="D12" s="182">
        <v>16.601644693991716</v>
      </c>
      <c r="E12" s="52">
        <v>22150</v>
      </c>
      <c r="F12" s="159">
        <v>15.592812189616257</v>
      </c>
      <c r="G12" s="52">
        <v>869.72</v>
      </c>
      <c r="H12" s="52">
        <v>21040</v>
      </c>
      <c r="I12" s="52">
        <v>39128</v>
      </c>
      <c r="J12" s="52">
        <v>53289</v>
      </c>
    </row>
    <row r="13" spans="1:10" x14ac:dyDescent="0.3">
      <c r="A13" s="17" t="s">
        <v>2</v>
      </c>
      <c r="B13" s="68">
        <v>367530.7900000001</v>
      </c>
      <c r="C13" s="76">
        <v>20880.479999999996</v>
      </c>
      <c r="D13" s="179">
        <v>16.601644693991716</v>
      </c>
      <c r="E13" s="76">
        <v>22150</v>
      </c>
      <c r="F13" s="160">
        <v>15.592812189616257</v>
      </c>
      <c r="G13" s="76">
        <v>869.72</v>
      </c>
      <c r="H13" s="76">
        <v>21040</v>
      </c>
      <c r="I13" s="76">
        <v>39128</v>
      </c>
      <c r="J13" s="76">
        <v>53289</v>
      </c>
    </row>
    <row r="14" spans="1:10" x14ac:dyDescent="0.3">
      <c r="A14" s="14"/>
      <c r="B14" s="106"/>
      <c r="C14" s="106"/>
      <c r="D14" s="191"/>
      <c r="E14" s="106"/>
      <c r="F14" s="198"/>
      <c r="G14" s="106"/>
      <c r="H14" s="107"/>
      <c r="I14" s="106"/>
      <c r="J14" s="106"/>
    </row>
    <row r="15" spans="1:10" x14ac:dyDescent="0.3">
      <c r="A15" s="266" t="s">
        <v>9</v>
      </c>
      <c r="B15" s="45"/>
      <c r="C15" s="45"/>
      <c r="D15" s="181"/>
      <c r="E15" s="45"/>
      <c r="F15" s="193"/>
      <c r="G15" s="45"/>
      <c r="H15" s="75"/>
      <c r="I15" s="45"/>
      <c r="J15" s="45"/>
    </row>
    <row r="16" spans="1:10" ht="43.2" x14ac:dyDescent="0.3">
      <c r="A16" s="267"/>
      <c r="B16" s="22" t="s">
        <v>398</v>
      </c>
      <c r="C16" s="22" t="s">
        <v>407</v>
      </c>
      <c r="D16" s="176" t="s">
        <v>409</v>
      </c>
      <c r="E16" s="22" t="s">
        <v>95</v>
      </c>
      <c r="F16" s="194" t="s">
        <v>397</v>
      </c>
      <c r="G16" s="47" t="s">
        <v>414</v>
      </c>
      <c r="H16" s="47" t="s">
        <v>88</v>
      </c>
      <c r="I16" s="50" t="s">
        <v>89</v>
      </c>
      <c r="J16" s="51" t="s">
        <v>90</v>
      </c>
    </row>
    <row r="17" spans="1:10" x14ac:dyDescent="0.3">
      <c r="A17" s="2" t="s">
        <v>10</v>
      </c>
      <c r="B17" s="63">
        <v>257574.78999999998</v>
      </c>
      <c r="C17" s="91">
        <v>13313.55</v>
      </c>
      <c r="D17" s="178">
        <v>18.346815086885165</v>
      </c>
      <c r="E17" s="91">
        <v>0</v>
      </c>
      <c r="F17" s="195" t="s">
        <v>469</v>
      </c>
      <c r="G17" s="94">
        <v>0</v>
      </c>
      <c r="H17" s="94">
        <v>0</v>
      </c>
      <c r="I17" s="79">
        <v>0</v>
      </c>
      <c r="J17" s="86">
        <v>0</v>
      </c>
    </row>
    <row r="18" spans="1:10" x14ac:dyDescent="0.3">
      <c r="A18" s="3" t="s">
        <v>11</v>
      </c>
      <c r="B18" s="23">
        <v>151200.97</v>
      </c>
      <c r="C18" s="25">
        <v>8634</v>
      </c>
      <c r="D18" s="182">
        <v>16.512273569608524</v>
      </c>
      <c r="E18" s="25">
        <v>0</v>
      </c>
      <c r="F18" s="159" t="s">
        <v>469</v>
      </c>
      <c r="G18" s="25">
        <v>0</v>
      </c>
      <c r="H18" s="25">
        <v>0</v>
      </c>
      <c r="I18" s="52">
        <v>0</v>
      </c>
      <c r="J18" s="57">
        <v>0</v>
      </c>
    </row>
    <row r="19" spans="1:10" x14ac:dyDescent="0.3">
      <c r="A19" s="3" t="s">
        <v>12</v>
      </c>
      <c r="B19" s="23">
        <v>12907.210000000003</v>
      </c>
      <c r="C19" s="25">
        <v>0</v>
      </c>
      <c r="D19" s="182" t="s">
        <v>469</v>
      </c>
      <c r="E19" s="25">
        <v>0</v>
      </c>
      <c r="F19" s="159" t="s">
        <v>469</v>
      </c>
      <c r="G19" s="25">
        <v>0</v>
      </c>
      <c r="H19" s="25">
        <v>0</v>
      </c>
      <c r="I19" s="52">
        <v>0</v>
      </c>
      <c r="J19" s="57">
        <v>0</v>
      </c>
    </row>
    <row r="20" spans="1:10" x14ac:dyDescent="0.3">
      <c r="A20" s="3" t="s">
        <v>13</v>
      </c>
      <c r="B20" s="23">
        <v>58127.090000000004</v>
      </c>
      <c r="C20" s="25">
        <v>3157.34</v>
      </c>
      <c r="D20" s="182">
        <v>17.410145882293325</v>
      </c>
      <c r="E20" s="52">
        <v>0</v>
      </c>
      <c r="F20" s="159" t="s">
        <v>469</v>
      </c>
      <c r="G20" s="25">
        <v>0</v>
      </c>
      <c r="H20" s="25">
        <v>0</v>
      </c>
      <c r="I20" s="52">
        <v>0</v>
      </c>
      <c r="J20" s="57">
        <v>0</v>
      </c>
    </row>
    <row r="21" spans="1:10" x14ac:dyDescent="0.3">
      <c r="A21" s="3" t="s">
        <v>14</v>
      </c>
      <c r="B21" s="23">
        <v>19197.84</v>
      </c>
      <c r="C21" s="25">
        <v>888.06</v>
      </c>
      <c r="D21" s="182">
        <v>20.617728531855956</v>
      </c>
      <c r="E21" s="52">
        <v>0</v>
      </c>
      <c r="F21" s="159" t="s">
        <v>469</v>
      </c>
      <c r="G21" s="25">
        <v>0</v>
      </c>
      <c r="H21" s="25">
        <v>0</v>
      </c>
      <c r="I21" s="52">
        <v>0</v>
      </c>
      <c r="J21" s="57">
        <v>0</v>
      </c>
    </row>
    <row r="22" spans="1:10" x14ac:dyDescent="0.3">
      <c r="A22" s="3" t="s">
        <v>15</v>
      </c>
      <c r="B22" s="23">
        <v>4946.2800000000007</v>
      </c>
      <c r="C22" s="25">
        <v>-251.65999999999997</v>
      </c>
      <c r="D22" s="182">
        <v>-20.65461336724152</v>
      </c>
      <c r="E22" s="52">
        <v>0</v>
      </c>
      <c r="F22" s="159" t="s">
        <v>469</v>
      </c>
      <c r="G22" s="25">
        <v>0</v>
      </c>
      <c r="H22" s="25">
        <v>0</v>
      </c>
      <c r="I22" s="52">
        <v>0</v>
      </c>
      <c r="J22" s="57">
        <v>0</v>
      </c>
    </row>
    <row r="23" spans="1:10" x14ac:dyDescent="0.3">
      <c r="A23" s="3" t="s">
        <v>412</v>
      </c>
      <c r="B23" s="23">
        <v>11195.400000000001</v>
      </c>
      <c r="C23" s="25">
        <v>885.81</v>
      </c>
      <c r="D23" s="182">
        <v>11.638601957530398</v>
      </c>
      <c r="E23" s="52">
        <v>0</v>
      </c>
      <c r="F23" s="159" t="s">
        <v>469</v>
      </c>
      <c r="G23" s="25">
        <v>0</v>
      </c>
      <c r="H23" s="25">
        <v>0</v>
      </c>
      <c r="I23" s="52">
        <v>0</v>
      </c>
      <c r="J23" s="57">
        <v>0</v>
      </c>
    </row>
    <row r="24" spans="1:10" x14ac:dyDescent="0.3">
      <c r="A24" s="3" t="s">
        <v>413</v>
      </c>
      <c r="B24" s="87">
        <v>0</v>
      </c>
      <c r="C24" s="126">
        <v>0</v>
      </c>
      <c r="D24" s="184" t="s">
        <v>469</v>
      </c>
      <c r="E24" s="88">
        <v>0</v>
      </c>
      <c r="F24" s="159" t="s">
        <v>469</v>
      </c>
      <c r="G24" s="25">
        <v>0</v>
      </c>
      <c r="H24" s="25">
        <v>0</v>
      </c>
      <c r="I24" s="52">
        <v>0</v>
      </c>
      <c r="J24" s="57">
        <v>0</v>
      </c>
    </row>
    <row r="25" spans="1:10" x14ac:dyDescent="0.3">
      <c r="A25" s="2" t="s">
        <v>16</v>
      </c>
      <c r="B25" s="63">
        <v>83556</v>
      </c>
      <c r="C25" s="91">
        <v>5703.03</v>
      </c>
      <c r="D25" s="178">
        <v>13.651159120677956</v>
      </c>
      <c r="E25" s="91">
        <v>4150</v>
      </c>
      <c r="F25" s="195">
        <v>19.133975903614459</v>
      </c>
      <c r="G25" s="94">
        <v>51.11</v>
      </c>
      <c r="H25" s="94">
        <v>17133</v>
      </c>
      <c r="I25" s="79">
        <v>33780</v>
      </c>
      <c r="J25" s="86">
        <v>18658</v>
      </c>
    </row>
    <row r="26" spans="1:10" x14ac:dyDescent="0.3">
      <c r="A26" s="3" t="s">
        <v>17</v>
      </c>
      <c r="B26" s="87">
        <v>83556</v>
      </c>
      <c r="C26" s="126">
        <v>5703.03</v>
      </c>
      <c r="D26" s="184">
        <v>13.651159120677956</v>
      </c>
      <c r="E26" s="88">
        <v>4150</v>
      </c>
      <c r="F26" s="159">
        <v>19.133975903614459</v>
      </c>
      <c r="G26" s="25">
        <v>51.11</v>
      </c>
      <c r="H26" s="25">
        <v>17133</v>
      </c>
      <c r="I26" s="52">
        <v>33780</v>
      </c>
      <c r="J26" s="57">
        <v>18658</v>
      </c>
    </row>
    <row r="27" spans="1:10" x14ac:dyDescent="0.3">
      <c r="A27" s="2" t="s">
        <v>19</v>
      </c>
      <c r="B27" s="63">
        <v>4800</v>
      </c>
      <c r="C27" s="91">
        <v>0</v>
      </c>
      <c r="D27" s="178" t="s">
        <v>469</v>
      </c>
      <c r="E27" s="91">
        <v>0</v>
      </c>
      <c r="F27" s="195" t="s">
        <v>469</v>
      </c>
      <c r="G27" s="94">
        <v>0</v>
      </c>
      <c r="H27" s="94">
        <v>0</v>
      </c>
      <c r="I27" s="79">
        <v>0</v>
      </c>
      <c r="J27" s="86">
        <v>0</v>
      </c>
    </row>
    <row r="28" spans="1:10" x14ac:dyDescent="0.3">
      <c r="A28" s="3" t="s">
        <v>419</v>
      </c>
      <c r="B28" s="87">
        <v>4800</v>
      </c>
      <c r="C28" s="126">
        <v>0</v>
      </c>
      <c r="D28" s="184" t="s">
        <v>469</v>
      </c>
      <c r="E28" s="88">
        <v>0</v>
      </c>
      <c r="F28" s="159" t="s">
        <v>469</v>
      </c>
      <c r="G28" s="25">
        <v>0</v>
      </c>
      <c r="H28" s="25">
        <v>0</v>
      </c>
      <c r="I28" s="52">
        <v>0</v>
      </c>
      <c r="J28" s="57">
        <v>0</v>
      </c>
    </row>
    <row r="29" spans="1:10" x14ac:dyDescent="0.3">
      <c r="A29" s="2" t="s">
        <v>94</v>
      </c>
      <c r="B29" s="63">
        <v>0</v>
      </c>
      <c r="C29" s="91">
        <v>0</v>
      </c>
      <c r="D29" s="178" t="s">
        <v>469</v>
      </c>
      <c r="E29" s="91">
        <v>0</v>
      </c>
      <c r="F29" s="195" t="s">
        <v>469</v>
      </c>
      <c r="G29" s="94">
        <v>0</v>
      </c>
      <c r="H29" s="94">
        <v>0</v>
      </c>
      <c r="I29" s="79">
        <v>0</v>
      </c>
      <c r="J29" s="86">
        <v>0</v>
      </c>
    </row>
    <row r="30" spans="1:10" x14ac:dyDescent="0.3">
      <c r="A30" s="3" t="s">
        <v>94</v>
      </c>
      <c r="B30" s="87">
        <v>0</v>
      </c>
      <c r="C30" s="126">
        <v>0</v>
      </c>
      <c r="D30" s="184" t="s">
        <v>469</v>
      </c>
      <c r="E30" s="88">
        <v>0</v>
      </c>
      <c r="F30" s="159" t="s">
        <v>469</v>
      </c>
      <c r="G30" s="25">
        <v>0</v>
      </c>
      <c r="H30" s="25">
        <v>0</v>
      </c>
      <c r="I30" s="52">
        <v>0</v>
      </c>
      <c r="J30" s="57">
        <v>0</v>
      </c>
    </row>
    <row r="31" spans="1:10" x14ac:dyDescent="0.3">
      <c r="A31" s="2" t="s">
        <v>23</v>
      </c>
      <c r="B31" s="63">
        <v>21600</v>
      </c>
      <c r="C31" s="91">
        <v>1863.9</v>
      </c>
      <c r="D31" s="178">
        <v>10.588604538870111</v>
      </c>
      <c r="E31" s="91">
        <v>18000</v>
      </c>
      <c r="F31" s="195">
        <v>0.19999999999999996</v>
      </c>
      <c r="G31" s="94">
        <v>818.61</v>
      </c>
      <c r="H31" s="94">
        <v>3907</v>
      </c>
      <c r="I31" s="79">
        <v>5348</v>
      </c>
      <c r="J31" s="86">
        <v>34631</v>
      </c>
    </row>
    <row r="32" spans="1:10" x14ac:dyDescent="0.3">
      <c r="A32" s="3" t="s">
        <v>23</v>
      </c>
      <c r="B32" s="23">
        <v>21600</v>
      </c>
      <c r="C32" s="25">
        <v>1863.9</v>
      </c>
      <c r="D32" s="182">
        <v>10.588604538870111</v>
      </c>
      <c r="E32" s="52">
        <v>18000</v>
      </c>
      <c r="F32" s="159">
        <v>0.19999999999999996</v>
      </c>
      <c r="G32" s="25">
        <v>818.61</v>
      </c>
      <c r="H32" s="25">
        <v>3907</v>
      </c>
      <c r="I32" s="52">
        <v>5348</v>
      </c>
      <c r="J32" s="57">
        <v>34631</v>
      </c>
    </row>
    <row r="33" spans="1:10" x14ac:dyDescent="0.3">
      <c r="A33" s="16" t="s">
        <v>2</v>
      </c>
      <c r="B33" s="68">
        <v>367530.79</v>
      </c>
      <c r="C33" s="76">
        <v>20880.48</v>
      </c>
      <c r="D33" s="179">
        <v>16.601644693991709</v>
      </c>
      <c r="E33" s="76">
        <v>22150</v>
      </c>
      <c r="F33" s="199">
        <v>15.59281218961625</v>
      </c>
      <c r="G33" s="76">
        <v>869.72</v>
      </c>
      <c r="H33" s="76">
        <v>21040</v>
      </c>
      <c r="I33" s="69">
        <v>39128</v>
      </c>
      <c r="J33" s="71">
        <v>53289</v>
      </c>
    </row>
  </sheetData>
  <mergeCells count="3">
    <mergeCell ref="A3:A4"/>
    <mergeCell ref="A10:A11"/>
    <mergeCell ref="A15:A16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showGridLines="0" topLeftCell="A28" zoomScale="90" zoomScaleNormal="90" zoomScaleSheetLayoutView="80" workbookViewId="0">
      <selection activeCell="E44" sqref="E44"/>
    </sheetView>
  </sheetViews>
  <sheetFormatPr defaultRowHeight="14.4" x14ac:dyDescent="0.3"/>
  <cols>
    <col min="1" max="1" width="45.6640625" customWidth="1"/>
    <col min="2" max="3" width="15.6640625" style="21" customWidth="1"/>
    <col min="4" max="4" width="15.6640625" style="169" customWidth="1"/>
    <col min="5" max="5" width="15.6640625" style="21" customWidth="1"/>
    <col min="6" max="6" width="15.6640625" style="169" customWidth="1"/>
    <col min="7" max="7" width="15.6640625" style="21" customWidth="1"/>
    <col min="8" max="8" width="15.6640625" style="74" customWidth="1"/>
    <col min="9" max="10" width="15.6640625" style="21" customWidth="1"/>
  </cols>
  <sheetData>
    <row r="1" spans="1:10" s="28" customFormat="1" ht="18" x14ac:dyDescent="0.35">
      <c r="A1" s="27" t="s">
        <v>436</v>
      </c>
      <c r="B1" s="44"/>
      <c r="C1" s="44"/>
      <c r="D1" s="210"/>
      <c r="E1" s="44"/>
      <c r="F1" s="210"/>
      <c r="G1" s="44"/>
      <c r="H1" s="59"/>
      <c r="I1" s="44"/>
      <c r="J1" s="44"/>
    </row>
    <row r="3" spans="1:10" x14ac:dyDescent="0.3">
      <c r="A3" s="266" t="s">
        <v>87</v>
      </c>
      <c r="B3" s="60"/>
      <c r="C3" s="60"/>
      <c r="D3" s="170"/>
      <c r="E3" s="60"/>
      <c r="F3" s="170"/>
      <c r="G3" s="60"/>
      <c r="H3" s="61"/>
      <c r="I3" s="60"/>
      <c r="J3" s="60"/>
    </row>
    <row r="4" spans="1:10" ht="43.2" x14ac:dyDescent="0.3">
      <c r="A4" s="267"/>
      <c r="B4" s="22" t="s">
        <v>398</v>
      </c>
      <c r="C4" s="22" t="s">
        <v>407</v>
      </c>
      <c r="D4" s="171" t="s">
        <v>409</v>
      </c>
      <c r="E4" s="22" t="s">
        <v>95</v>
      </c>
      <c r="F4" s="171" t="s">
        <v>397</v>
      </c>
      <c r="G4" s="47" t="s">
        <v>414</v>
      </c>
      <c r="H4" s="47" t="s">
        <v>88</v>
      </c>
      <c r="I4" s="50" t="s">
        <v>89</v>
      </c>
      <c r="J4" s="51" t="s">
        <v>90</v>
      </c>
    </row>
    <row r="5" spans="1:10" s="1" customFormat="1" x14ac:dyDescent="0.3">
      <c r="A5" s="2" t="s">
        <v>209</v>
      </c>
      <c r="B5" s="63">
        <v>1148613.6100000001</v>
      </c>
      <c r="C5" s="91">
        <v>898232.96265029244</v>
      </c>
      <c r="D5" s="167">
        <v>0.27874800609737593</v>
      </c>
      <c r="E5" s="90">
        <v>1282631</v>
      </c>
      <c r="F5" s="65">
        <v>-0.10448631757691795</v>
      </c>
      <c r="G5" s="91">
        <v>1093111.5</v>
      </c>
      <c r="H5" s="91">
        <v>1254247</v>
      </c>
      <c r="I5" s="90">
        <v>911085</v>
      </c>
      <c r="J5" s="92">
        <v>841617</v>
      </c>
    </row>
    <row r="6" spans="1:10" s="6" customFormat="1" x14ac:dyDescent="0.3">
      <c r="A6" s="3" t="s">
        <v>130</v>
      </c>
      <c r="B6" s="23">
        <v>3948695.8</v>
      </c>
      <c r="C6" s="25">
        <v>2458348.0316675985</v>
      </c>
      <c r="D6" s="168">
        <v>0.60623953530348462</v>
      </c>
      <c r="E6" s="52">
        <v>3286514</v>
      </c>
      <c r="F6" s="62">
        <v>0.20148455171649959</v>
      </c>
      <c r="G6" s="25">
        <v>2154532.63</v>
      </c>
      <c r="H6" s="25">
        <v>2923860</v>
      </c>
      <c r="I6" s="52">
        <v>3357839</v>
      </c>
      <c r="J6" s="57">
        <v>3243242</v>
      </c>
    </row>
    <row r="7" spans="1:10" s="6" customFormat="1" x14ac:dyDescent="0.3">
      <c r="A7" s="3" t="s">
        <v>131</v>
      </c>
      <c r="B7" s="23">
        <v>7015330.4500000011</v>
      </c>
      <c r="C7" s="25">
        <v>5592752.1028264184</v>
      </c>
      <c r="D7" s="168">
        <v>0.25436105892386185</v>
      </c>
      <c r="E7" s="52">
        <v>7038043</v>
      </c>
      <c r="F7" s="62">
        <v>-3.227111570645258E-3</v>
      </c>
      <c r="G7" s="25">
        <v>5316752.3400000017</v>
      </c>
      <c r="H7" s="25">
        <v>6946155</v>
      </c>
      <c r="I7" s="52">
        <v>6581290</v>
      </c>
      <c r="J7" s="57">
        <v>6416782</v>
      </c>
    </row>
    <row r="8" spans="1:10" s="6" customFormat="1" x14ac:dyDescent="0.3">
      <c r="A8" s="3" t="s">
        <v>208</v>
      </c>
      <c r="B8" s="23">
        <v>8619351.549999997</v>
      </c>
      <c r="C8" s="25">
        <v>6133413.3927240334</v>
      </c>
      <c r="D8" s="168">
        <v>0.40531071331748003</v>
      </c>
      <c r="E8" s="82">
        <v>7737032</v>
      </c>
      <c r="F8" s="62">
        <v>0.11403850339509991</v>
      </c>
      <c r="G8" s="93">
        <v>5387516.0999999987</v>
      </c>
      <c r="H8" s="93">
        <v>7656875</v>
      </c>
      <c r="I8" s="82">
        <v>7373133</v>
      </c>
      <c r="J8" s="83">
        <v>7214589</v>
      </c>
    </row>
    <row r="9" spans="1:10" x14ac:dyDescent="0.3">
      <c r="A9" s="16" t="s">
        <v>2</v>
      </c>
      <c r="B9" s="68">
        <v>20731991.409999996</v>
      </c>
      <c r="C9" s="76">
        <v>15082746.489868343</v>
      </c>
      <c r="D9" s="77">
        <v>0.37455014734395142</v>
      </c>
      <c r="E9" s="69">
        <v>19344220</v>
      </c>
      <c r="F9" s="70">
        <v>7.1740882289386576E-2</v>
      </c>
      <c r="G9" s="69">
        <v>13951912.57</v>
      </c>
      <c r="H9" s="69">
        <v>18781137</v>
      </c>
      <c r="I9" s="69">
        <v>18223347</v>
      </c>
      <c r="J9" s="71">
        <v>17716230</v>
      </c>
    </row>
    <row r="10" spans="1:10" x14ac:dyDescent="0.3">
      <c r="A10" s="6"/>
      <c r="B10" s="72"/>
      <c r="C10" s="72"/>
      <c r="E10" s="72"/>
    </row>
    <row r="11" spans="1:10" x14ac:dyDescent="0.3">
      <c r="A11" s="266" t="s">
        <v>3</v>
      </c>
      <c r="B11" s="45"/>
      <c r="C11" s="45"/>
      <c r="D11" s="170"/>
      <c r="E11" s="45"/>
      <c r="F11" s="170"/>
      <c r="G11" s="45"/>
      <c r="H11" s="75"/>
      <c r="I11" s="45"/>
      <c r="J11" s="45"/>
    </row>
    <row r="12" spans="1:10" ht="43.2" x14ac:dyDescent="0.3">
      <c r="A12" s="267"/>
      <c r="B12" s="22" t="s">
        <v>398</v>
      </c>
      <c r="C12" s="22" t="s">
        <v>407</v>
      </c>
      <c r="D12" s="171" t="s">
        <v>409</v>
      </c>
      <c r="E12" s="22" t="s">
        <v>95</v>
      </c>
      <c r="F12" s="171" t="s">
        <v>397</v>
      </c>
      <c r="G12" s="47" t="s">
        <v>414</v>
      </c>
      <c r="H12" s="47" t="s">
        <v>88</v>
      </c>
      <c r="I12" s="50" t="s">
        <v>89</v>
      </c>
      <c r="J12" s="51" t="s">
        <v>90</v>
      </c>
    </row>
    <row r="13" spans="1:10" x14ac:dyDescent="0.3">
      <c r="A13" s="3" t="s">
        <v>209</v>
      </c>
      <c r="B13" s="23">
        <v>1148613.6100000001</v>
      </c>
      <c r="C13" s="25">
        <v>898232.96265029244</v>
      </c>
      <c r="D13" s="168">
        <v>0.27874800609737593</v>
      </c>
      <c r="E13" s="52">
        <v>1282631</v>
      </c>
      <c r="F13" s="8">
        <v>-0.10448631757691795</v>
      </c>
      <c r="G13" s="52">
        <v>1093111.5</v>
      </c>
      <c r="H13" s="52">
        <v>1254247</v>
      </c>
      <c r="I13" s="52">
        <v>911085</v>
      </c>
      <c r="J13" s="57">
        <v>841617</v>
      </c>
    </row>
    <row r="14" spans="1:10" x14ac:dyDescent="0.3">
      <c r="A14" s="16" t="s">
        <v>2</v>
      </c>
      <c r="B14" s="68">
        <v>1148613.6100000001</v>
      </c>
      <c r="C14" s="76">
        <v>898232.96265029244</v>
      </c>
      <c r="D14" s="77">
        <v>0.27874800609737593</v>
      </c>
      <c r="E14" s="76">
        <v>1282631</v>
      </c>
      <c r="F14" s="77">
        <v>-0.10448631757691795</v>
      </c>
      <c r="G14" s="76">
        <v>1093111.5</v>
      </c>
      <c r="H14" s="76">
        <v>1254247</v>
      </c>
      <c r="I14" s="76">
        <v>911085</v>
      </c>
      <c r="J14" s="71">
        <v>841617</v>
      </c>
    </row>
    <row r="15" spans="1:10" x14ac:dyDescent="0.3">
      <c r="A15" s="6"/>
      <c r="B15" s="72"/>
      <c r="C15" s="72"/>
      <c r="E15" s="72"/>
    </row>
    <row r="16" spans="1:10" x14ac:dyDescent="0.3">
      <c r="A16" s="266" t="s">
        <v>9</v>
      </c>
      <c r="B16" s="45"/>
      <c r="C16" s="45"/>
      <c r="D16" s="170"/>
      <c r="E16" s="45"/>
      <c r="F16" s="170"/>
      <c r="G16" s="45"/>
      <c r="H16" s="75"/>
      <c r="I16" s="45"/>
      <c r="J16" s="45"/>
    </row>
    <row r="17" spans="1:11" ht="43.2" x14ac:dyDescent="0.3">
      <c r="A17" s="267"/>
      <c r="B17" s="22" t="s">
        <v>398</v>
      </c>
      <c r="C17" s="22" t="s">
        <v>407</v>
      </c>
      <c r="D17" s="171" t="s">
        <v>409</v>
      </c>
      <c r="E17" s="22" t="s">
        <v>95</v>
      </c>
      <c r="F17" s="171" t="s">
        <v>397</v>
      </c>
      <c r="G17" s="47" t="s">
        <v>414</v>
      </c>
      <c r="H17" s="47" t="s">
        <v>88</v>
      </c>
      <c r="I17" s="50" t="s">
        <v>89</v>
      </c>
      <c r="J17" s="51" t="s">
        <v>90</v>
      </c>
    </row>
    <row r="18" spans="1:11" x14ac:dyDescent="0.3">
      <c r="A18" s="2" t="s">
        <v>10</v>
      </c>
      <c r="B18" s="78">
        <v>951813.6100000001</v>
      </c>
      <c r="C18" s="94">
        <v>893035.52265029226</v>
      </c>
      <c r="D18" s="172">
        <v>6.5818308296706984E-2</v>
      </c>
      <c r="E18" s="79">
        <v>1232631</v>
      </c>
      <c r="F18" s="211">
        <v>-0.22781950965049547</v>
      </c>
      <c r="G18" s="79">
        <v>1073520.24</v>
      </c>
      <c r="H18" s="79">
        <v>1217050</v>
      </c>
      <c r="I18" s="64">
        <v>876613</v>
      </c>
      <c r="J18" s="67">
        <v>809197</v>
      </c>
    </row>
    <row r="19" spans="1:11" x14ac:dyDescent="0.3">
      <c r="A19" s="3" t="s">
        <v>11</v>
      </c>
      <c r="B19" s="23">
        <v>584081.04</v>
      </c>
      <c r="C19" s="25">
        <v>574507.50464006711</v>
      </c>
      <c r="D19" s="168">
        <v>1.6663899570695362E-2</v>
      </c>
      <c r="E19" s="52">
        <v>809133</v>
      </c>
      <c r="F19" s="8">
        <v>-0.27813963835364519</v>
      </c>
      <c r="G19" s="52">
        <v>730965.39</v>
      </c>
      <c r="H19" s="52">
        <v>801142</v>
      </c>
      <c r="I19" s="82">
        <v>570424</v>
      </c>
      <c r="J19" s="83">
        <v>538947</v>
      </c>
    </row>
    <row r="20" spans="1:11" x14ac:dyDescent="0.3">
      <c r="A20" s="3" t="s">
        <v>12</v>
      </c>
      <c r="B20" s="23">
        <v>16143.359999999999</v>
      </c>
      <c r="C20" s="25">
        <v>17165.835332564897</v>
      </c>
      <c r="D20" s="168">
        <v>-5.9564554404479497E-2</v>
      </c>
      <c r="E20" s="52">
        <v>9636</v>
      </c>
      <c r="F20" s="8">
        <v>0.67531755915317548</v>
      </c>
      <c r="G20" s="52">
        <v>6339.34</v>
      </c>
      <c r="H20" s="52">
        <v>18727</v>
      </c>
      <c r="I20" s="82">
        <v>13077</v>
      </c>
      <c r="J20" s="83">
        <v>7220</v>
      </c>
    </row>
    <row r="21" spans="1:11" x14ac:dyDescent="0.3">
      <c r="A21" s="3" t="s">
        <v>13</v>
      </c>
      <c r="B21" s="23">
        <v>212599.45</v>
      </c>
      <c r="C21" s="25">
        <v>199427.41627764373</v>
      </c>
      <c r="D21" s="168">
        <v>6.6049262274040288E-2</v>
      </c>
      <c r="E21" s="52">
        <v>285918</v>
      </c>
      <c r="F21" s="8">
        <v>-0.25643208892059954</v>
      </c>
      <c r="G21" s="52">
        <v>240633.17</v>
      </c>
      <c r="H21" s="52">
        <v>282576</v>
      </c>
      <c r="I21" s="82">
        <v>206061</v>
      </c>
      <c r="J21" s="83">
        <v>192482</v>
      </c>
    </row>
    <row r="22" spans="1:11" x14ac:dyDescent="0.3">
      <c r="A22" s="3" t="s">
        <v>14</v>
      </c>
      <c r="B22" s="23">
        <v>58627.68</v>
      </c>
      <c r="C22" s="25">
        <v>54047.353872916356</v>
      </c>
      <c r="D22" s="168">
        <v>8.4746537968418245E-2</v>
      </c>
      <c r="E22" s="52">
        <v>61344</v>
      </c>
      <c r="F22" s="8">
        <v>-4.4280125195618192E-2</v>
      </c>
      <c r="G22" s="52">
        <v>61099.040000000001</v>
      </c>
      <c r="H22" s="52">
        <v>52785</v>
      </c>
      <c r="I22" s="82">
        <v>38851</v>
      </c>
      <c r="J22" s="83">
        <v>31571</v>
      </c>
    </row>
    <row r="23" spans="1:11" x14ac:dyDescent="0.3">
      <c r="A23" s="3" t="s">
        <v>15</v>
      </c>
      <c r="B23" s="23">
        <v>37174.920000000006</v>
      </c>
      <c r="C23" s="25">
        <v>18792.486031867433</v>
      </c>
      <c r="D23" s="168">
        <v>0.97817999901452568</v>
      </c>
      <c r="E23" s="52">
        <v>41364</v>
      </c>
      <c r="F23" s="8">
        <v>-0.10127357122135172</v>
      </c>
      <c r="G23" s="52">
        <v>21178.95</v>
      </c>
      <c r="H23" s="52">
        <v>32217</v>
      </c>
      <c r="I23" s="82">
        <v>28593</v>
      </c>
      <c r="J23" s="83">
        <v>20406</v>
      </c>
    </row>
    <row r="24" spans="1:11" x14ac:dyDescent="0.3">
      <c r="A24" s="3" t="s">
        <v>412</v>
      </c>
      <c r="B24" s="23">
        <v>27310.199999999993</v>
      </c>
      <c r="C24" s="25">
        <v>15356.112495232701</v>
      </c>
      <c r="D24" s="168">
        <v>0.77845792732232422</v>
      </c>
      <c r="E24" s="52">
        <v>25236</v>
      </c>
      <c r="F24" s="8">
        <v>8.2192106514502816E-2</v>
      </c>
      <c r="G24" s="52">
        <v>13663.449999999999</v>
      </c>
      <c r="H24" s="52">
        <v>29603</v>
      </c>
      <c r="I24" s="82">
        <v>19607</v>
      </c>
      <c r="J24" s="83">
        <v>18571</v>
      </c>
    </row>
    <row r="25" spans="1:11" x14ac:dyDescent="0.3">
      <c r="A25" s="3" t="s">
        <v>413</v>
      </c>
      <c r="B25" s="23">
        <v>15876.960000000005</v>
      </c>
      <c r="C25" s="25">
        <v>13738.814</v>
      </c>
      <c r="D25" s="168">
        <v>0.15562813500495776</v>
      </c>
      <c r="E25" s="52">
        <v>0</v>
      </c>
      <c r="F25" s="8" t="s">
        <v>469</v>
      </c>
      <c r="G25" s="52">
        <v>-359.1</v>
      </c>
      <c r="H25" s="52">
        <v>0</v>
      </c>
      <c r="I25" s="84">
        <v>0</v>
      </c>
      <c r="J25" s="85">
        <v>0</v>
      </c>
    </row>
    <row r="26" spans="1:11" x14ac:dyDescent="0.3">
      <c r="A26" s="2" t="s">
        <v>16</v>
      </c>
      <c r="B26" s="78">
        <v>192500</v>
      </c>
      <c r="C26" s="94">
        <v>1671.44</v>
      </c>
      <c r="D26" s="172">
        <v>114.17015268271669</v>
      </c>
      <c r="E26" s="79">
        <v>2700</v>
      </c>
      <c r="F26" s="211">
        <v>70.296296296296291</v>
      </c>
      <c r="G26" s="79">
        <v>2439.1200000000003</v>
      </c>
      <c r="H26" s="79">
        <v>317</v>
      </c>
      <c r="I26" s="79">
        <v>14024</v>
      </c>
      <c r="J26" s="86">
        <v>7901</v>
      </c>
      <c r="K26" s="34"/>
    </row>
    <row r="27" spans="1:11" s="6" customFormat="1" x14ac:dyDescent="0.3">
      <c r="A27" s="3" t="s">
        <v>17</v>
      </c>
      <c r="B27" s="23">
        <v>192500</v>
      </c>
      <c r="C27" s="25">
        <v>1671.44</v>
      </c>
      <c r="D27" s="168">
        <v>114.17015268271669</v>
      </c>
      <c r="E27" s="52">
        <v>2700</v>
      </c>
      <c r="F27" s="8">
        <v>70.296296296296291</v>
      </c>
      <c r="G27" s="52">
        <v>2439.1200000000003</v>
      </c>
      <c r="H27" s="52">
        <v>317</v>
      </c>
      <c r="I27" s="52">
        <v>1064</v>
      </c>
      <c r="J27" s="57">
        <v>7901</v>
      </c>
      <c r="K27" s="10"/>
    </row>
    <row r="28" spans="1:11" s="6" customFormat="1" x14ac:dyDescent="0.3">
      <c r="A28" s="3" t="s">
        <v>18</v>
      </c>
      <c r="B28" s="23">
        <v>0</v>
      </c>
      <c r="C28" s="25">
        <v>0</v>
      </c>
      <c r="D28" s="168" t="s">
        <v>469</v>
      </c>
      <c r="E28" s="52">
        <v>0</v>
      </c>
      <c r="F28" s="8" t="s">
        <v>469</v>
      </c>
      <c r="G28" s="52">
        <v>0</v>
      </c>
      <c r="H28" s="52">
        <v>0</v>
      </c>
      <c r="I28" s="52">
        <v>12960</v>
      </c>
      <c r="J28" s="57">
        <v>0</v>
      </c>
      <c r="K28" s="10"/>
    </row>
    <row r="29" spans="1:11" x14ac:dyDescent="0.3">
      <c r="A29" s="2" t="s">
        <v>19</v>
      </c>
      <c r="B29" s="78">
        <v>4000</v>
      </c>
      <c r="C29" s="94">
        <v>2283.7199999999998</v>
      </c>
      <c r="D29" s="172">
        <v>0.75152820836179579</v>
      </c>
      <c r="E29" s="79">
        <v>3700</v>
      </c>
      <c r="F29" s="211">
        <v>8.1081081081081141E-2</v>
      </c>
      <c r="G29" s="79">
        <v>7115.0000000000009</v>
      </c>
      <c r="H29" s="79">
        <v>11299</v>
      </c>
      <c r="I29" s="79">
        <v>10838</v>
      </c>
      <c r="J29" s="86">
        <v>8572</v>
      </c>
    </row>
    <row r="30" spans="1:11" x14ac:dyDescent="0.3">
      <c r="A30" s="3" t="s">
        <v>20</v>
      </c>
      <c r="B30" s="23">
        <v>2500</v>
      </c>
      <c r="C30" s="25">
        <v>1320.25</v>
      </c>
      <c r="D30" s="168">
        <v>0.89358076121946595</v>
      </c>
      <c r="E30" s="52">
        <v>1600</v>
      </c>
      <c r="F30" s="8">
        <v>0.5625</v>
      </c>
      <c r="G30" s="52">
        <v>338.31</v>
      </c>
      <c r="H30" s="52">
        <v>2642</v>
      </c>
      <c r="I30" s="52">
        <v>1941</v>
      </c>
      <c r="J30" s="83">
        <v>3487</v>
      </c>
    </row>
    <row r="31" spans="1:11" x14ac:dyDescent="0.3">
      <c r="A31" s="11" t="s">
        <v>419</v>
      </c>
      <c r="B31" s="87">
        <v>1500</v>
      </c>
      <c r="C31" s="126">
        <v>963.46999999999991</v>
      </c>
      <c r="D31" s="173">
        <v>0.55687255441269601</v>
      </c>
      <c r="E31" s="88">
        <v>2100</v>
      </c>
      <c r="F31" s="212">
        <v>-0.2857142857142857</v>
      </c>
      <c r="G31" s="88">
        <v>6776.6900000000005</v>
      </c>
      <c r="H31" s="88">
        <v>8657</v>
      </c>
      <c r="I31" s="88">
        <v>8897</v>
      </c>
      <c r="J31" s="85">
        <v>5085</v>
      </c>
    </row>
    <row r="32" spans="1:11" s="1" customFormat="1" x14ac:dyDescent="0.3">
      <c r="A32" s="5" t="s">
        <v>94</v>
      </c>
      <c r="B32" s="63">
        <v>0</v>
      </c>
      <c r="C32" s="91">
        <v>0</v>
      </c>
      <c r="D32" s="167" t="s">
        <v>469</v>
      </c>
      <c r="E32" s="91">
        <v>0</v>
      </c>
      <c r="F32" s="65" t="s">
        <v>469</v>
      </c>
      <c r="G32" s="90">
        <v>7</v>
      </c>
      <c r="H32" s="90">
        <v>699</v>
      </c>
      <c r="I32" s="64">
        <v>22</v>
      </c>
      <c r="J32" s="67">
        <v>231</v>
      </c>
    </row>
    <row r="33" spans="1:10" x14ac:dyDescent="0.3">
      <c r="A33" s="3" t="s">
        <v>94</v>
      </c>
      <c r="B33" s="23">
        <v>0</v>
      </c>
      <c r="C33" s="25">
        <v>0</v>
      </c>
      <c r="D33" s="168" t="s">
        <v>469</v>
      </c>
      <c r="E33" s="52">
        <v>0</v>
      </c>
      <c r="F33" s="8" t="s">
        <v>469</v>
      </c>
      <c r="G33" s="52">
        <v>7</v>
      </c>
      <c r="H33" s="52">
        <v>699</v>
      </c>
      <c r="I33" s="88">
        <v>22</v>
      </c>
      <c r="J33" s="85">
        <v>231</v>
      </c>
    </row>
    <row r="34" spans="1:10" x14ac:dyDescent="0.3">
      <c r="A34" s="2" t="s">
        <v>22</v>
      </c>
      <c r="B34" s="78">
        <v>0</v>
      </c>
      <c r="C34" s="94">
        <v>556.73</v>
      </c>
      <c r="D34" s="172">
        <v>-1</v>
      </c>
      <c r="E34" s="79">
        <v>0</v>
      </c>
      <c r="F34" s="211" t="s">
        <v>469</v>
      </c>
      <c r="G34" s="79">
        <v>6731.7800000000007</v>
      </c>
      <c r="H34" s="79">
        <v>0</v>
      </c>
      <c r="I34" s="64">
        <v>0</v>
      </c>
      <c r="J34" s="67">
        <v>0</v>
      </c>
    </row>
    <row r="35" spans="1:10" x14ac:dyDescent="0.3">
      <c r="A35" s="3" t="s">
        <v>417</v>
      </c>
      <c r="B35" s="23">
        <v>0</v>
      </c>
      <c r="C35" s="25">
        <v>556.73</v>
      </c>
      <c r="D35" s="168">
        <v>-1</v>
      </c>
      <c r="E35" s="52">
        <v>0</v>
      </c>
      <c r="F35" s="8" t="s">
        <v>469</v>
      </c>
      <c r="G35" s="52">
        <v>6731.7800000000007</v>
      </c>
      <c r="H35" s="52">
        <v>0</v>
      </c>
      <c r="I35" s="84">
        <v>0</v>
      </c>
      <c r="J35" s="85">
        <v>0</v>
      </c>
    </row>
    <row r="36" spans="1:10" x14ac:dyDescent="0.3">
      <c r="A36" s="2" t="s">
        <v>23</v>
      </c>
      <c r="B36" s="78">
        <v>300</v>
      </c>
      <c r="C36" s="94">
        <v>685.55</v>
      </c>
      <c r="D36" s="172">
        <v>-0.56239515717307276</v>
      </c>
      <c r="E36" s="79">
        <v>43600</v>
      </c>
      <c r="F36" s="211">
        <v>-0.99311926605504586</v>
      </c>
      <c r="G36" s="79">
        <v>3298.36</v>
      </c>
      <c r="H36" s="79">
        <v>24882</v>
      </c>
      <c r="I36" s="64">
        <v>9588</v>
      </c>
      <c r="J36" s="67">
        <v>15716</v>
      </c>
    </row>
    <row r="37" spans="1:10" x14ac:dyDescent="0.3">
      <c r="A37" s="3" t="s">
        <v>24</v>
      </c>
      <c r="B37" s="23">
        <v>0</v>
      </c>
      <c r="C37" s="25">
        <v>557.54999999999995</v>
      </c>
      <c r="D37" s="168">
        <v>-1</v>
      </c>
      <c r="E37" s="52">
        <v>1200</v>
      </c>
      <c r="F37" s="8">
        <v>-1</v>
      </c>
      <c r="G37" s="52">
        <v>64.650000000000006</v>
      </c>
      <c r="H37" s="52">
        <v>7840</v>
      </c>
      <c r="I37" s="82">
        <v>3138</v>
      </c>
      <c r="J37" s="83">
        <v>8678</v>
      </c>
    </row>
    <row r="38" spans="1:10" x14ac:dyDescent="0.3">
      <c r="A38" s="3" t="s">
        <v>23</v>
      </c>
      <c r="B38" s="23">
        <v>300</v>
      </c>
      <c r="C38" s="25">
        <v>128</v>
      </c>
      <c r="D38" s="168">
        <v>1.34375</v>
      </c>
      <c r="E38" s="52">
        <v>400</v>
      </c>
      <c r="F38" s="8">
        <v>-0.25</v>
      </c>
      <c r="G38" s="52">
        <v>0</v>
      </c>
      <c r="H38" s="52">
        <v>595</v>
      </c>
      <c r="I38" s="82">
        <v>994</v>
      </c>
      <c r="J38" s="83">
        <v>1092</v>
      </c>
    </row>
    <row r="39" spans="1:10" x14ac:dyDescent="0.3">
      <c r="A39" s="11" t="s">
        <v>34</v>
      </c>
      <c r="B39" s="87">
        <v>0</v>
      </c>
      <c r="C39" s="126">
        <v>0</v>
      </c>
      <c r="D39" s="173" t="s">
        <v>469</v>
      </c>
      <c r="E39" s="88">
        <v>42000</v>
      </c>
      <c r="F39" s="212">
        <v>-1</v>
      </c>
      <c r="G39" s="88">
        <v>3233.71</v>
      </c>
      <c r="H39" s="88">
        <v>16447</v>
      </c>
      <c r="I39" s="84">
        <v>5456</v>
      </c>
      <c r="J39" s="85">
        <v>5946</v>
      </c>
    </row>
    <row r="40" spans="1:10" x14ac:dyDescent="0.3">
      <c r="A40" s="17" t="s">
        <v>2</v>
      </c>
      <c r="B40" s="68">
        <v>1148613.6100000001</v>
      </c>
      <c r="C40" s="76">
        <v>898232.9626502922</v>
      </c>
      <c r="D40" s="77">
        <v>0.27874800609737616</v>
      </c>
      <c r="E40" s="71">
        <v>1282631</v>
      </c>
      <c r="F40" s="19">
        <v>-0.10448631757691795</v>
      </c>
      <c r="G40" s="26">
        <v>1093111.5</v>
      </c>
      <c r="H40" s="26">
        <v>1254247</v>
      </c>
      <c r="I40" s="26">
        <v>911085</v>
      </c>
      <c r="J40" s="26">
        <v>841617</v>
      </c>
    </row>
  </sheetData>
  <mergeCells count="3">
    <mergeCell ref="A3:A4"/>
    <mergeCell ref="A11:A12"/>
    <mergeCell ref="A16:A17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0"/>
  <sheetViews>
    <sheetView showGridLines="0" zoomScale="90" zoomScaleNormal="90" zoomScaleSheetLayoutView="80" workbookViewId="0"/>
  </sheetViews>
  <sheetFormatPr defaultRowHeight="14.4" x14ac:dyDescent="0.3"/>
  <cols>
    <col min="1" max="1" width="45.6640625" customWidth="1"/>
    <col min="2" max="3" width="15.6640625" style="21" customWidth="1"/>
    <col min="4" max="4" width="15.6640625" style="169" customWidth="1"/>
    <col min="5" max="5" width="15.6640625" style="21" customWidth="1"/>
    <col min="6" max="6" width="15.6640625" style="169" customWidth="1"/>
    <col min="7" max="7" width="15.6640625" style="21" customWidth="1"/>
    <col min="8" max="8" width="15.6640625" style="74" customWidth="1"/>
    <col min="9" max="10" width="15.6640625" style="21" customWidth="1"/>
  </cols>
  <sheetData>
    <row r="1" spans="1:10" s="28" customFormat="1" ht="18" x14ac:dyDescent="0.35">
      <c r="A1" s="27" t="s">
        <v>439</v>
      </c>
      <c r="B1" s="44"/>
      <c r="C1" s="44"/>
      <c r="D1" s="210"/>
      <c r="E1" s="44"/>
      <c r="F1" s="210"/>
      <c r="G1" s="44"/>
      <c r="H1" s="59"/>
      <c r="I1" s="44"/>
      <c r="J1" s="44"/>
    </row>
    <row r="3" spans="1:10" x14ac:dyDescent="0.3">
      <c r="A3" s="266" t="s">
        <v>87</v>
      </c>
      <c r="B3" s="60"/>
      <c r="C3" s="60"/>
      <c r="D3" s="170"/>
      <c r="E3" s="60"/>
      <c r="F3" s="170"/>
      <c r="G3" s="60"/>
      <c r="H3" s="61"/>
      <c r="I3" s="60"/>
      <c r="J3" s="60"/>
    </row>
    <row r="4" spans="1:10" ht="43.2" x14ac:dyDescent="0.3">
      <c r="A4" s="267"/>
      <c r="B4" s="22" t="s">
        <v>398</v>
      </c>
      <c r="C4" s="22" t="s">
        <v>407</v>
      </c>
      <c r="D4" s="171" t="s">
        <v>409</v>
      </c>
      <c r="E4" s="22" t="s">
        <v>95</v>
      </c>
      <c r="F4" s="171" t="s">
        <v>397</v>
      </c>
      <c r="G4" s="47" t="s">
        <v>414</v>
      </c>
      <c r="H4" s="47" t="s">
        <v>88</v>
      </c>
      <c r="I4" s="50" t="s">
        <v>89</v>
      </c>
      <c r="J4" s="51" t="s">
        <v>90</v>
      </c>
    </row>
    <row r="5" spans="1:10" s="6" customFormat="1" x14ac:dyDescent="0.3">
      <c r="A5" s="4" t="s">
        <v>209</v>
      </c>
      <c r="B5" s="23">
        <v>1148613.6100000001</v>
      </c>
      <c r="C5" s="25">
        <v>898232.96265029244</v>
      </c>
      <c r="D5" s="168">
        <v>0.27874800609737593</v>
      </c>
      <c r="E5" s="52">
        <v>1282631</v>
      </c>
      <c r="F5" s="62">
        <v>-0.10448631757691795</v>
      </c>
      <c r="G5" s="25">
        <v>1093111.5</v>
      </c>
      <c r="H5" s="25">
        <v>1254247</v>
      </c>
      <c r="I5" s="52">
        <v>911085</v>
      </c>
      <c r="J5" s="57">
        <v>841617</v>
      </c>
    </row>
    <row r="6" spans="1:10" s="6" customFormat="1" x14ac:dyDescent="0.3">
      <c r="A6" s="5" t="s">
        <v>130</v>
      </c>
      <c r="B6" s="63">
        <v>3948695.8</v>
      </c>
      <c r="C6" s="91">
        <v>2458348.0316675985</v>
      </c>
      <c r="D6" s="167">
        <v>0.60623953530348462</v>
      </c>
      <c r="E6" s="90">
        <v>3286514</v>
      </c>
      <c r="F6" s="65">
        <v>0.20148455171649959</v>
      </c>
      <c r="G6" s="91">
        <v>2154532.63</v>
      </c>
      <c r="H6" s="91">
        <v>2923860</v>
      </c>
      <c r="I6" s="90">
        <v>3357839</v>
      </c>
      <c r="J6" s="92">
        <v>3243242</v>
      </c>
    </row>
    <row r="7" spans="1:10" s="6" customFormat="1" x14ac:dyDescent="0.3">
      <c r="A7" s="3" t="s">
        <v>131</v>
      </c>
      <c r="B7" s="23">
        <v>7015330.4500000011</v>
      </c>
      <c r="C7" s="25">
        <v>5592752.1028264184</v>
      </c>
      <c r="D7" s="168">
        <v>0.25436105892386185</v>
      </c>
      <c r="E7" s="52">
        <v>7038043</v>
      </c>
      <c r="F7" s="62">
        <v>-3.227111570645258E-3</v>
      </c>
      <c r="G7" s="25">
        <v>5316752.3400000017</v>
      </c>
      <c r="H7" s="25">
        <v>6946155</v>
      </c>
      <c r="I7" s="52">
        <v>6581290</v>
      </c>
      <c r="J7" s="57">
        <v>6416782</v>
      </c>
    </row>
    <row r="8" spans="1:10" s="6" customFormat="1" x14ac:dyDescent="0.3">
      <c r="A8" s="3" t="s">
        <v>208</v>
      </c>
      <c r="B8" s="23">
        <v>8619351.549999997</v>
      </c>
      <c r="C8" s="25">
        <v>6133413.3927240334</v>
      </c>
      <c r="D8" s="168">
        <v>0.40531071331748003</v>
      </c>
      <c r="E8" s="82">
        <v>7737032</v>
      </c>
      <c r="F8" s="62">
        <v>0.11403850339509991</v>
      </c>
      <c r="G8" s="93">
        <v>5387516.0999999987</v>
      </c>
      <c r="H8" s="93">
        <v>7656875</v>
      </c>
      <c r="I8" s="82">
        <v>7373133</v>
      </c>
      <c r="J8" s="83">
        <v>7214589</v>
      </c>
    </row>
    <row r="9" spans="1:10" x14ac:dyDescent="0.3">
      <c r="A9" s="16" t="s">
        <v>2</v>
      </c>
      <c r="B9" s="68">
        <v>20731991.409999996</v>
      </c>
      <c r="C9" s="76">
        <v>15082746.489868343</v>
      </c>
      <c r="D9" s="77">
        <v>0.37455014734395142</v>
      </c>
      <c r="E9" s="69">
        <v>19344220</v>
      </c>
      <c r="F9" s="70">
        <v>7.1740882289386576E-2</v>
      </c>
      <c r="G9" s="69">
        <v>13951912.57</v>
      </c>
      <c r="H9" s="69">
        <v>18781137</v>
      </c>
      <c r="I9" s="69">
        <v>18223347</v>
      </c>
      <c r="J9" s="71">
        <v>17716230</v>
      </c>
    </row>
    <row r="10" spans="1:10" x14ac:dyDescent="0.3">
      <c r="A10" s="6"/>
      <c r="B10" s="72"/>
      <c r="C10" s="72"/>
      <c r="E10" s="72"/>
    </row>
    <row r="11" spans="1:10" x14ac:dyDescent="0.3">
      <c r="A11" s="266" t="s">
        <v>3</v>
      </c>
      <c r="B11" s="45"/>
      <c r="C11" s="45"/>
      <c r="D11" s="170"/>
      <c r="E11" s="45"/>
      <c r="F11" s="170"/>
      <c r="G11" s="45"/>
      <c r="H11" s="75"/>
      <c r="I11" s="45"/>
      <c r="J11" s="45"/>
    </row>
    <row r="12" spans="1:10" ht="43.2" x14ac:dyDescent="0.3">
      <c r="A12" s="267"/>
      <c r="B12" s="22" t="s">
        <v>398</v>
      </c>
      <c r="C12" s="22" t="s">
        <v>407</v>
      </c>
      <c r="D12" s="171" t="s">
        <v>409</v>
      </c>
      <c r="E12" s="22" t="s">
        <v>95</v>
      </c>
      <c r="F12" s="171" t="s">
        <v>397</v>
      </c>
      <c r="G12" s="47" t="s">
        <v>414</v>
      </c>
      <c r="H12" s="47" t="s">
        <v>88</v>
      </c>
      <c r="I12" s="50" t="s">
        <v>89</v>
      </c>
      <c r="J12" s="51" t="s">
        <v>90</v>
      </c>
    </row>
    <row r="13" spans="1:10" x14ac:dyDescent="0.3">
      <c r="A13" s="3" t="s">
        <v>140</v>
      </c>
      <c r="B13" s="23">
        <v>1899710.6299999997</v>
      </c>
      <c r="C13" s="25">
        <v>1574520.3782879782</v>
      </c>
      <c r="D13" s="168">
        <v>0.20653289483976711</v>
      </c>
      <c r="E13" s="52">
        <v>1648047</v>
      </c>
      <c r="F13" s="8">
        <v>0.15270415831587303</v>
      </c>
      <c r="G13" s="52">
        <v>1364876.58</v>
      </c>
      <c r="H13" s="52">
        <v>1481271</v>
      </c>
      <c r="I13" s="52">
        <v>0</v>
      </c>
      <c r="J13" s="57">
        <v>0</v>
      </c>
    </row>
    <row r="14" spans="1:10" x14ac:dyDescent="0.3">
      <c r="A14" s="3" t="s">
        <v>141</v>
      </c>
      <c r="B14" s="23">
        <v>118250</v>
      </c>
      <c r="C14" s="25">
        <v>25611.5</v>
      </c>
      <c r="D14" s="168">
        <v>3.6170665521347836</v>
      </c>
      <c r="E14" s="52">
        <v>101406</v>
      </c>
      <c r="F14" s="8">
        <v>0.16610456974932442</v>
      </c>
      <c r="G14" s="52">
        <v>14481.22</v>
      </c>
      <c r="H14" s="52">
        <v>73202</v>
      </c>
      <c r="I14" s="52">
        <v>172004</v>
      </c>
      <c r="J14" s="83">
        <v>184785</v>
      </c>
    </row>
    <row r="15" spans="1:10" x14ac:dyDescent="0.3">
      <c r="A15" s="3" t="s">
        <v>142</v>
      </c>
      <c r="B15" s="23">
        <v>519350</v>
      </c>
      <c r="C15" s="25">
        <v>255945.40961290916</v>
      </c>
      <c r="D15" s="168">
        <v>1.0291436395966738</v>
      </c>
      <c r="E15" s="52">
        <v>453213</v>
      </c>
      <c r="F15" s="8">
        <v>0.14592917678883888</v>
      </c>
      <c r="G15" s="52">
        <v>178350.22000000006</v>
      </c>
      <c r="H15" s="52">
        <v>379612</v>
      </c>
      <c r="I15" s="52">
        <v>1522595</v>
      </c>
      <c r="J15" s="83">
        <v>1343549</v>
      </c>
    </row>
    <row r="16" spans="1:10" x14ac:dyDescent="0.3">
      <c r="A16" s="3" t="s">
        <v>143</v>
      </c>
      <c r="B16" s="23">
        <v>83620</v>
      </c>
      <c r="C16" s="25">
        <v>128401.57376671156</v>
      </c>
      <c r="D16" s="168">
        <v>-0.34876187614393006</v>
      </c>
      <c r="E16" s="52">
        <v>105774</v>
      </c>
      <c r="F16" s="8">
        <v>-0.20944655586439009</v>
      </c>
      <c r="G16" s="52">
        <v>72091.700000000012</v>
      </c>
      <c r="H16" s="52">
        <v>76815</v>
      </c>
      <c r="I16" s="52">
        <v>227263</v>
      </c>
      <c r="J16" s="83">
        <v>238248</v>
      </c>
    </row>
    <row r="17" spans="1:10" x14ac:dyDescent="0.3">
      <c r="A17" s="3" t="s">
        <v>144</v>
      </c>
      <c r="B17" s="23">
        <v>68800</v>
      </c>
      <c r="C17" s="25">
        <v>31910</v>
      </c>
      <c r="D17" s="168">
        <v>1.1560639298025697</v>
      </c>
      <c r="E17" s="52">
        <v>20825</v>
      </c>
      <c r="F17" s="8">
        <v>2.3037214885954382</v>
      </c>
      <c r="G17" s="52">
        <v>1973</v>
      </c>
      <c r="H17" s="52">
        <v>7530</v>
      </c>
      <c r="I17" s="52">
        <v>6507</v>
      </c>
      <c r="J17" s="83">
        <v>3439</v>
      </c>
    </row>
    <row r="18" spans="1:10" x14ac:dyDescent="0.3">
      <c r="A18" s="3" t="s">
        <v>145</v>
      </c>
      <c r="B18" s="23">
        <v>417962</v>
      </c>
      <c r="C18" s="25">
        <v>105123.16</v>
      </c>
      <c r="D18" s="168">
        <v>2.9759269032628013</v>
      </c>
      <c r="E18" s="52">
        <v>377657</v>
      </c>
      <c r="F18" s="8">
        <v>0.10672382611734976</v>
      </c>
      <c r="G18" s="52">
        <v>231804.34999999998</v>
      </c>
      <c r="H18" s="52">
        <v>266844</v>
      </c>
      <c r="I18" s="52">
        <v>946511</v>
      </c>
      <c r="J18" s="83">
        <v>1044312</v>
      </c>
    </row>
    <row r="19" spans="1:10" x14ac:dyDescent="0.3">
      <c r="A19" s="3" t="s">
        <v>146</v>
      </c>
      <c r="B19" s="23">
        <v>216000</v>
      </c>
      <c r="C19" s="25">
        <v>0</v>
      </c>
      <c r="D19" s="168" t="s">
        <v>469</v>
      </c>
      <c r="E19" s="52">
        <v>0</v>
      </c>
      <c r="F19" s="8" t="s">
        <v>469</v>
      </c>
      <c r="G19" s="52">
        <v>0</v>
      </c>
      <c r="H19" s="52">
        <v>23970</v>
      </c>
      <c r="I19" s="52">
        <v>25740</v>
      </c>
      <c r="J19" s="83">
        <v>0</v>
      </c>
    </row>
    <row r="20" spans="1:10" x14ac:dyDescent="0.3">
      <c r="A20" s="3" t="s">
        <v>147</v>
      </c>
      <c r="B20" s="23">
        <v>61000</v>
      </c>
      <c r="C20" s="25">
        <v>0</v>
      </c>
      <c r="D20" s="168" t="s">
        <v>469</v>
      </c>
      <c r="E20" s="52">
        <v>42448</v>
      </c>
      <c r="F20" s="8">
        <v>0.43705239351677339</v>
      </c>
      <c r="G20" s="52">
        <v>21250.5</v>
      </c>
      <c r="H20" s="52">
        <v>35444</v>
      </c>
      <c r="I20" s="52">
        <v>31320</v>
      </c>
      <c r="J20" s="83">
        <v>16516</v>
      </c>
    </row>
    <row r="21" spans="1:10" x14ac:dyDescent="0.3">
      <c r="A21" s="3" t="s">
        <v>148</v>
      </c>
      <c r="B21" s="23">
        <v>4000</v>
      </c>
      <c r="C21" s="25">
        <v>0</v>
      </c>
      <c r="D21" s="168" t="s">
        <v>469</v>
      </c>
      <c r="E21" s="52">
        <v>0</v>
      </c>
      <c r="F21" s="8" t="s">
        <v>469</v>
      </c>
      <c r="G21" s="52">
        <v>0</v>
      </c>
      <c r="H21" s="52">
        <v>900</v>
      </c>
      <c r="I21" s="52">
        <v>2585</v>
      </c>
      <c r="J21" s="83">
        <v>17377</v>
      </c>
    </row>
    <row r="22" spans="1:10" x14ac:dyDescent="0.3">
      <c r="A22" s="3" t="s">
        <v>149</v>
      </c>
      <c r="B22" s="23">
        <v>438503.17</v>
      </c>
      <c r="C22" s="25">
        <v>287301.36</v>
      </c>
      <c r="D22" s="168">
        <v>0.52628295946806514</v>
      </c>
      <c r="E22" s="52">
        <v>385369</v>
      </c>
      <c r="F22" s="8">
        <v>0.13787868250949087</v>
      </c>
      <c r="G22" s="52">
        <v>242997.77000000002</v>
      </c>
      <c r="H22" s="52">
        <v>440448</v>
      </c>
      <c r="I22" s="52">
        <v>423314</v>
      </c>
      <c r="J22" s="83">
        <v>395016</v>
      </c>
    </row>
    <row r="23" spans="1:10" x14ac:dyDescent="0.3">
      <c r="A23" s="3" t="s">
        <v>150</v>
      </c>
      <c r="B23" s="23">
        <v>121500</v>
      </c>
      <c r="C23" s="25">
        <v>49534.65</v>
      </c>
      <c r="D23" s="168">
        <v>1.4528284746132254</v>
      </c>
      <c r="E23" s="52">
        <v>151775</v>
      </c>
      <c r="F23" s="8">
        <v>-0.19947290396969197</v>
      </c>
      <c r="G23" s="52">
        <v>26707.29</v>
      </c>
      <c r="H23" s="52">
        <v>137824</v>
      </c>
      <c r="I23" s="52">
        <v>0</v>
      </c>
      <c r="J23" s="83">
        <v>0</v>
      </c>
    </row>
    <row r="24" spans="1:10" x14ac:dyDescent="0.3">
      <c r="A24" s="16" t="s">
        <v>2</v>
      </c>
      <c r="B24" s="68">
        <v>3948695.8</v>
      </c>
      <c r="C24" s="76">
        <v>2458348.031667599</v>
      </c>
      <c r="D24" s="77">
        <v>0.6062395353034844</v>
      </c>
      <c r="E24" s="76">
        <v>3286514</v>
      </c>
      <c r="F24" s="77">
        <v>0.20148455171649959</v>
      </c>
      <c r="G24" s="76">
        <v>2154532.63</v>
      </c>
      <c r="H24" s="76">
        <v>2923860</v>
      </c>
      <c r="I24" s="76">
        <v>3357839</v>
      </c>
      <c r="J24" s="71">
        <v>3243242</v>
      </c>
    </row>
    <row r="25" spans="1:10" x14ac:dyDescent="0.3">
      <c r="A25" s="6"/>
      <c r="B25" s="72"/>
      <c r="C25" s="72"/>
      <c r="E25" s="72"/>
    </row>
    <row r="26" spans="1:10" x14ac:dyDescent="0.3">
      <c r="A26" s="266" t="s">
        <v>9</v>
      </c>
      <c r="B26" s="45"/>
      <c r="C26" s="45"/>
      <c r="D26" s="170"/>
      <c r="E26" s="45"/>
      <c r="F26" s="170"/>
      <c r="G26" s="45"/>
      <c r="H26" s="75"/>
      <c r="I26" s="45"/>
      <c r="J26" s="45"/>
    </row>
    <row r="27" spans="1:10" ht="43.2" x14ac:dyDescent="0.3">
      <c r="A27" s="267"/>
      <c r="B27" s="22" t="s">
        <v>398</v>
      </c>
      <c r="C27" s="22" t="s">
        <v>407</v>
      </c>
      <c r="D27" s="171" t="s">
        <v>409</v>
      </c>
      <c r="E27" s="22" t="s">
        <v>95</v>
      </c>
      <c r="F27" s="171" t="s">
        <v>397</v>
      </c>
      <c r="G27" s="47" t="s">
        <v>414</v>
      </c>
      <c r="H27" s="47" t="s">
        <v>88</v>
      </c>
      <c r="I27" s="50" t="s">
        <v>89</v>
      </c>
      <c r="J27" s="51" t="s">
        <v>90</v>
      </c>
    </row>
    <row r="28" spans="1:10" x14ac:dyDescent="0.3">
      <c r="A28" s="2" t="s">
        <v>10</v>
      </c>
      <c r="B28" s="78">
        <v>1899710.63</v>
      </c>
      <c r="C28" s="94">
        <v>1674892.7216675992</v>
      </c>
      <c r="D28" s="172">
        <v>0.13422824365047203</v>
      </c>
      <c r="E28" s="79">
        <v>1764219</v>
      </c>
      <c r="F28" s="211">
        <v>7.6799779392467737E-2</v>
      </c>
      <c r="G28" s="79">
        <v>1437102.41</v>
      </c>
      <c r="H28" s="79">
        <v>1582001</v>
      </c>
      <c r="I28" s="64">
        <v>1991948</v>
      </c>
      <c r="J28" s="67">
        <v>1921336</v>
      </c>
    </row>
    <row r="29" spans="1:10" x14ac:dyDescent="0.3">
      <c r="A29" s="3" t="s">
        <v>11</v>
      </c>
      <c r="B29" s="23">
        <v>1282199.0499999998</v>
      </c>
      <c r="C29" s="25">
        <v>1164711.199213814</v>
      </c>
      <c r="D29" s="168">
        <v>0.1008729467575229</v>
      </c>
      <c r="E29" s="52">
        <v>1205675</v>
      </c>
      <c r="F29" s="8">
        <v>6.3469882016297774E-2</v>
      </c>
      <c r="G29" s="52">
        <v>1030585.85</v>
      </c>
      <c r="H29" s="52">
        <v>1120618</v>
      </c>
      <c r="I29" s="82">
        <v>1226874</v>
      </c>
      <c r="J29" s="83">
        <v>1191982</v>
      </c>
    </row>
    <row r="30" spans="1:10" x14ac:dyDescent="0.3">
      <c r="A30" s="3" t="s">
        <v>12</v>
      </c>
      <c r="B30" s="23">
        <v>27640.32</v>
      </c>
      <c r="C30" s="25">
        <v>7408.7781336048274</v>
      </c>
      <c r="D30" s="168">
        <v>2.7307528315132958</v>
      </c>
      <c r="E30" s="52">
        <v>22536</v>
      </c>
      <c r="F30" s="8">
        <v>0.22649627263045802</v>
      </c>
      <c r="G30" s="52">
        <v>3378.8</v>
      </c>
      <c r="H30" s="52">
        <v>10853</v>
      </c>
      <c r="I30" s="82">
        <v>160154</v>
      </c>
      <c r="J30" s="83">
        <v>148959</v>
      </c>
    </row>
    <row r="31" spans="1:10" x14ac:dyDescent="0.3">
      <c r="A31" s="3" t="s">
        <v>13</v>
      </c>
      <c r="B31" s="23">
        <v>434707.30000000005</v>
      </c>
      <c r="C31" s="25">
        <v>381440.05322858377</v>
      </c>
      <c r="D31" s="168">
        <v>0.13964775413738484</v>
      </c>
      <c r="E31" s="52">
        <v>405472</v>
      </c>
      <c r="F31" s="8">
        <v>7.2101896061873783E-2</v>
      </c>
      <c r="G31" s="52">
        <v>324185.27</v>
      </c>
      <c r="H31" s="52">
        <v>362143</v>
      </c>
      <c r="I31" s="82">
        <v>460893</v>
      </c>
      <c r="J31" s="83">
        <v>441655</v>
      </c>
    </row>
    <row r="32" spans="1:10" x14ac:dyDescent="0.3">
      <c r="A32" s="3" t="s">
        <v>14</v>
      </c>
      <c r="B32" s="23">
        <v>57648</v>
      </c>
      <c r="C32" s="25">
        <v>45030.897807376117</v>
      </c>
      <c r="D32" s="168">
        <v>0.28018766684587804</v>
      </c>
      <c r="E32" s="52">
        <v>40620</v>
      </c>
      <c r="F32" s="8">
        <v>0.41920236336779904</v>
      </c>
      <c r="G32" s="52">
        <v>39988</v>
      </c>
      <c r="H32" s="52">
        <v>29939</v>
      </c>
      <c r="I32" s="82">
        <v>56056</v>
      </c>
      <c r="J32" s="83">
        <v>43465</v>
      </c>
    </row>
    <row r="33" spans="1:10" x14ac:dyDescent="0.3">
      <c r="A33" s="3" t="s">
        <v>15</v>
      </c>
      <c r="B33" s="23">
        <v>42973.439999999988</v>
      </c>
      <c r="C33" s="25">
        <v>30897.742190618239</v>
      </c>
      <c r="D33" s="168">
        <v>0.3908278389690365</v>
      </c>
      <c r="E33" s="52">
        <v>40416</v>
      </c>
      <c r="F33" s="8">
        <v>6.3277909738717053E-2</v>
      </c>
      <c r="G33" s="52">
        <v>23897.48</v>
      </c>
      <c r="H33" s="52">
        <v>28609</v>
      </c>
      <c r="I33" s="82">
        <v>46032</v>
      </c>
      <c r="J33" s="83">
        <v>51004</v>
      </c>
    </row>
    <row r="34" spans="1:10" x14ac:dyDescent="0.3">
      <c r="A34" s="3" t="s">
        <v>412</v>
      </c>
      <c r="B34" s="23">
        <v>54542.52</v>
      </c>
      <c r="C34" s="25">
        <v>45404.051093601782</v>
      </c>
      <c r="D34" s="168">
        <v>0.20126990183230542</v>
      </c>
      <c r="E34" s="52">
        <v>49500</v>
      </c>
      <c r="F34" s="8">
        <v>0.10186909090909091</v>
      </c>
      <c r="G34" s="52">
        <v>15067.01</v>
      </c>
      <c r="H34" s="52">
        <v>29839</v>
      </c>
      <c r="I34" s="84">
        <v>41939</v>
      </c>
      <c r="J34" s="85">
        <v>44271</v>
      </c>
    </row>
    <row r="35" spans="1:10" x14ac:dyDescent="0.3">
      <c r="A35" s="2" t="s">
        <v>16</v>
      </c>
      <c r="B35" s="78">
        <v>1290183.17</v>
      </c>
      <c r="C35" s="94">
        <v>618169.05000000005</v>
      </c>
      <c r="D35" s="172">
        <v>1.0871041182019705</v>
      </c>
      <c r="E35" s="79">
        <v>946616</v>
      </c>
      <c r="F35" s="211">
        <v>0.36294249199252904</v>
      </c>
      <c r="G35" s="79">
        <v>353880.07</v>
      </c>
      <c r="H35" s="79">
        <v>837321</v>
      </c>
      <c r="I35" s="64">
        <v>877782</v>
      </c>
      <c r="J35" s="67">
        <v>758654</v>
      </c>
    </row>
    <row r="36" spans="1:10" s="6" customFormat="1" x14ac:dyDescent="0.3">
      <c r="A36" s="3" t="s">
        <v>17</v>
      </c>
      <c r="B36" s="23">
        <v>1263173.17</v>
      </c>
      <c r="C36" s="25">
        <v>610519.05000000005</v>
      </c>
      <c r="D36" s="168">
        <v>1.0690151601330045</v>
      </c>
      <c r="E36" s="52">
        <v>931316</v>
      </c>
      <c r="F36" s="8">
        <v>0.35633143852355165</v>
      </c>
      <c r="G36" s="52">
        <v>347883.01</v>
      </c>
      <c r="H36" s="52">
        <v>812284</v>
      </c>
      <c r="I36" s="82">
        <v>850549</v>
      </c>
      <c r="J36" s="83">
        <v>743313</v>
      </c>
    </row>
    <row r="37" spans="1:10" x14ac:dyDescent="0.3">
      <c r="A37" s="3" t="s">
        <v>18</v>
      </c>
      <c r="B37" s="23">
        <v>27010</v>
      </c>
      <c r="C37" s="25">
        <v>7650</v>
      </c>
      <c r="D37" s="168">
        <v>2.5307189542483659</v>
      </c>
      <c r="E37" s="52">
        <v>15300</v>
      </c>
      <c r="F37" s="8">
        <v>0.76535947712418295</v>
      </c>
      <c r="G37" s="52">
        <v>5997.06</v>
      </c>
      <c r="H37" s="52">
        <v>25037</v>
      </c>
      <c r="I37" s="84">
        <v>27233</v>
      </c>
      <c r="J37" s="85">
        <v>15341</v>
      </c>
    </row>
    <row r="38" spans="1:10" x14ac:dyDescent="0.3">
      <c r="A38" s="2" t="s">
        <v>19</v>
      </c>
      <c r="B38" s="78">
        <v>560952</v>
      </c>
      <c r="C38" s="94">
        <v>149352.6</v>
      </c>
      <c r="D38" s="172">
        <v>2.7558904230659524</v>
      </c>
      <c r="E38" s="79">
        <v>407564</v>
      </c>
      <c r="F38" s="211">
        <v>0.37635316171202549</v>
      </c>
      <c r="G38" s="79">
        <v>362541.02999999991</v>
      </c>
      <c r="H38" s="79">
        <v>376559</v>
      </c>
      <c r="I38" s="64">
        <v>332782</v>
      </c>
      <c r="J38" s="67">
        <v>463521</v>
      </c>
    </row>
    <row r="39" spans="1:10" x14ac:dyDescent="0.3">
      <c r="A39" s="3" t="s">
        <v>20</v>
      </c>
      <c r="B39" s="23">
        <v>101082</v>
      </c>
      <c r="C39" s="25">
        <v>0</v>
      </c>
      <c r="D39" s="168" t="s">
        <v>469</v>
      </c>
      <c r="E39" s="52">
        <v>77232</v>
      </c>
      <c r="F39" s="8">
        <v>0.30880981976382849</v>
      </c>
      <c r="G39" s="52">
        <v>3029.49</v>
      </c>
      <c r="H39" s="52">
        <v>87237</v>
      </c>
      <c r="I39" s="82">
        <v>91285</v>
      </c>
      <c r="J39" s="83">
        <v>60923</v>
      </c>
    </row>
    <row r="40" spans="1:10" x14ac:dyDescent="0.3">
      <c r="A40" s="11" t="s">
        <v>419</v>
      </c>
      <c r="B40" s="87">
        <v>459870</v>
      </c>
      <c r="C40" s="126">
        <v>149352.6</v>
      </c>
      <c r="D40" s="173">
        <v>2.0790893496330161</v>
      </c>
      <c r="E40" s="88">
        <v>330332</v>
      </c>
      <c r="F40" s="212">
        <v>0.39214487243137208</v>
      </c>
      <c r="G40" s="88">
        <v>359511.53999999992</v>
      </c>
      <c r="H40" s="88">
        <v>289322</v>
      </c>
      <c r="I40" s="84">
        <v>241497</v>
      </c>
      <c r="J40" s="85">
        <v>402598</v>
      </c>
    </row>
    <row r="41" spans="1:10" s="1" customFormat="1" x14ac:dyDescent="0.3">
      <c r="A41" s="5" t="s">
        <v>94</v>
      </c>
      <c r="B41" s="63">
        <v>0</v>
      </c>
      <c r="C41" s="91">
        <v>0</v>
      </c>
      <c r="D41" s="167" t="s">
        <v>469</v>
      </c>
      <c r="E41" s="91">
        <v>0</v>
      </c>
      <c r="F41" s="65" t="s">
        <v>469</v>
      </c>
      <c r="G41" s="90">
        <v>0</v>
      </c>
      <c r="H41" s="64">
        <v>1218</v>
      </c>
      <c r="I41" s="64">
        <v>2379</v>
      </c>
      <c r="J41" s="67">
        <v>783</v>
      </c>
    </row>
    <row r="42" spans="1:10" x14ac:dyDescent="0.3">
      <c r="A42" s="3" t="s">
        <v>94</v>
      </c>
      <c r="B42" s="23">
        <v>0</v>
      </c>
      <c r="C42" s="25">
        <v>0</v>
      </c>
      <c r="D42" s="168" t="s">
        <v>469</v>
      </c>
      <c r="E42" s="52">
        <v>0</v>
      </c>
      <c r="F42" s="8" t="s">
        <v>469</v>
      </c>
      <c r="G42" s="52">
        <v>0</v>
      </c>
      <c r="H42" s="88">
        <v>1218</v>
      </c>
      <c r="I42" s="88">
        <v>2379</v>
      </c>
      <c r="J42" s="85">
        <v>783</v>
      </c>
    </row>
    <row r="43" spans="1:10" x14ac:dyDescent="0.3">
      <c r="A43" s="2" t="s">
        <v>22</v>
      </c>
      <c r="B43" s="78">
        <v>0</v>
      </c>
      <c r="C43" s="94">
        <v>182.41</v>
      </c>
      <c r="D43" s="172">
        <v>-1</v>
      </c>
      <c r="E43" s="79">
        <v>0</v>
      </c>
      <c r="F43" s="211" t="s">
        <v>469</v>
      </c>
      <c r="G43" s="79">
        <v>28.47</v>
      </c>
      <c r="H43" s="79">
        <v>0</v>
      </c>
      <c r="I43" s="64">
        <v>0</v>
      </c>
      <c r="J43" s="67">
        <v>0</v>
      </c>
    </row>
    <row r="44" spans="1:10" x14ac:dyDescent="0.3">
      <c r="A44" s="3" t="s">
        <v>437</v>
      </c>
      <c r="B44" s="23">
        <v>0</v>
      </c>
      <c r="C44" s="25">
        <v>182.41</v>
      </c>
      <c r="D44" s="168">
        <v>-1</v>
      </c>
      <c r="E44" s="52">
        <v>0</v>
      </c>
      <c r="F44" s="8" t="s">
        <v>469</v>
      </c>
      <c r="G44" s="52">
        <v>28.47</v>
      </c>
      <c r="H44" s="52">
        <v>0</v>
      </c>
      <c r="I44" s="84">
        <v>0</v>
      </c>
      <c r="J44" s="85">
        <v>0</v>
      </c>
    </row>
    <row r="45" spans="1:10" x14ac:dyDescent="0.3">
      <c r="A45" s="2" t="s">
        <v>23</v>
      </c>
      <c r="B45" s="78">
        <v>197850</v>
      </c>
      <c r="C45" s="94">
        <v>15751.25</v>
      </c>
      <c r="D45" s="172">
        <v>11.560907864455203</v>
      </c>
      <c r="E45" s="94">
        <v>168115</v>
      </c>
      <c r="F45" s="211">
        <v>0.17687297385718104</v>
      </c>
      <c r="G45" s="79">
        <v>980.65</v>
      </c>
      <c r="H45" s="79">
        <v>126761</v>
      </c>
      <c r="I45" s="64">
        <v>152948</v>
      </c>
      <c r="J45" s="67">
        <v>98948</v>
      </c>
    </row>
    <row r="46" spans="1:10" x14ac:dyDescent="0.3">
      <c r="A46" s="3" t="s">
        <v>420</v>
      </c>
      <c r="B46" s="23">
        <v>60750</v>
      </c>
      <c r="C46" s="25">
        <v>15262.5</v>
      </c>
      <c r="D46" s="168">
        <v>2.9803439803439802</v>
      </c>
      <c r="E46" s="25">
        <v>50150</v>
      </c>
      <c r="F46" s="8">
        <v>0.21136590229312069</v>
      </c>
      <c r="G46" s="52">
        <v>180</v>
      </c>
      <c r="H46" s="52">
        <v>43010</v>
      </c>
      <c r="I46" s="82">
        <v>32189</v>
      </c>
      <c r="J46" s="83">
        <v>28775</v>
      </c>
    </row>
    <row r="47" spans="1:10" x14ac:dyDescent="0.3">
      <c r="A47" s="3" t="s">
        <v>24</v>
      </c>
      <c r="B47" s="23">
        <v>129850</v>
      </c>
      <c r="C47" s="25">
        <v>0</v>
      </c>
      <c r="D47" s="168" t="s">
        <v>469</v>
      </c>
      <c r="E47" s="25">
        <v>110410</v>
      </c>
      <c r="F47" s="8">
        <v>0.17607100806086406</v>
      </c>
      <c r="G47" s="52">
        <v>670.65</v>
      </c>
      <c r="H47" s="52">
        <v>79814</v>
      </c>
      <c r="I47" s="82">
        <v>72763</v>
      </c>
      <c r="J47" s="83">
        <v>69140</v>
      </c>
    </row>
    <row r="48" spans="1:10" x14ac:dyDescent="0.3">
      <c r="A48" s="3" t="s">
        <v>23</v>
      </c>
      <c r="B48" s="23">
        <v>7250</v>
      </c>
      <c r="C48" s="25">
        <v>488.75</v>
      </c>
      <c r="D48" s="168">
        <v>13.833759590792839</v>
      </c>
      <c r="E48" s="25">
        <v>7555</v>
      </c>
      <c r="F48" s="8">
        <v>-4.0370615486432837E-2</v>
      </c>
      <c r="G48" s="52">
        <v>130</v>
      </c>
      <c r="H48" s="52">
        <v>3654</v>
      </c>
      <c r="I48" s="82">
        <v>47996</v>
      </c>
      <c r="J48" s="83">
        <v>1033</v>
      </c>
    </row>
    <row r="49" spans="1:10" x14ac:dyDescent="0.3">
      <c r="A49" s="11" t="s">
        <v>34</v>
      </c>
      <c r="B49" s="87">
        <v>0</v>
      </c>
      <c r="C49" s="126">
        <v>0</v>
      </c>
      <c r="D49" s="173" t="s">
        <v>469</v>
      </c>
      <c r="E49" s="88">
        <v>0</v>
      </c>
      <c r="F49" s="212" t="s">
        <v>469</v>
      </c>
      <c r="G49" s="88">
        <v>0</v>
      </c>
      <c r="H49" s="88">
        <v>283</v>
      </c>
      <c r="I49" s="84">
        <v>0</v>
      </c>
      <c r="J49" s="85">
        <v>0</v>
      </c>
    </row>
    <row r="50" spans="1:10" x14ac:dyDescent="0.3">
      <c r="A50" s="17" t="s">
        <v>2</v>
      </c>
      <c r="B50" s="68">
        <v>3948695.8</v>
      </c>
      <c r="C50" s="76">
        <v>2458348.0316675995</v>
      </c>
      <c r="D50" s="77">
        <v>0.60623953530348418</v>
      </c>
      <c r="E50" s="76">
        <v>3286514</v>
      </c>
      <c r="F50" s="19">
        <v>0.20148455171649959</v>
      </c>
      <c r="G50" s="26">
        <v>2154532.63</v>
      </c>
      <c r="H50" s="26">
        <v>2923860</v>
      </c>
      <c r="I50" s="26">
        <v>3357839</v>
      </c>
      <c r="J50" s="26">
        <v>3243242</v>
      </c>
    </row>
  </sheetData>
  <mergeCells count="3">
    <mergeCell ref="A3:A4"/>
    <mergeCell ref="A11:A12"/>
    <mergeCell ref="A26:A27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showGridLines="0" zoomScale="90" zoomScaleNormal="90" zoomScaleSheetLayoutView="80" workbookViewId="0"/>
  </sheetViews>
  <sheetFormatPr defaultRowHeight="14.4" x14ac:dyDescent="0.3"/>
  <cols>
    <col min="1" max="1" width="45.6640625" customWidth="1"/>
    <col min="2" max="3" width="15.6640625" style="21" customWidth="1"/>
    <col min="4" max="4" width="15.6640625" style="169" customWidth="1"/>
    <col min="5" max="5" width="15.6640625" style="21" customWidth="1"/>
    <col min="6" max="6" width="15.6640625" style="169" customWidth="1"/>
    <col min="7" max="7" width="15.6640625" style="21" customWidth="1"/>
    <col min="8" max="8" width="15.6640625" style="74" customWidth="1"/>
    <col min="9" max="10" width="15.6640625" style="21" customWidth="1"/>
  </cols>
  <sheetData>
    <row r="1" spans="1:10" s="28" customFormat="1" ht="18" x14ac:dyDescent="0.35">
      <c r="A1" s="27" t="s">
        <v>438</v>
      </c>
      <c r="B1" s="44"/>
      <c r="C1" s="44"/>
      <c r="D1" s="210"/>
      <c r="E1" s="44"/>
      <c r="F1" s="210"/>
      <c r="G1" s="44"/>
      <c r="H1" s="59"/>
      <c r="I1" s="44"/>
      <c r="J1" s="44"/>
    </row>
    <row r="3" spans="1:10" x14ac:dyDescent="0.3">
      <c r="A3" s="266" t="s">
        <v>87</v>
      </c>
      <c r="B3" s="60"/>
      <c r="C3" s="60"/>
      <c r="D3" s="170"/>
      <c r="E3" s="60"/>
      <c r="F3" s="170"/>
      <c r="G3" s="60"/>
      <c r="H3" s="61"/>
      <c r="I3" s="60"/>
      <c r="J3" s="60"/>
    </row>
    <row r="4" spans="1:10" ht="43.2" x14ac:dyDescent="0.3">
      <c r="A4" s="267"/>
      <c r="B4" s="22" t="s">
        <v>398</v>
      </c>
      <c r="C4" s="22" t="s">
        <v>407</v>
      </c>
      <c r="D4" s="171" t="s">
        <v>409</v>
      </c>
      <c r="E4" s="22" t="s">
        <v>95</v>
      </c>
      <c r="F4" s="171" t="s">
        <v>397</v>
      </c>
      <c r="G4" s="47" t="s">
        <v>414</v>
      </c>
      <c r="H4" s="47" t="s">
        <v>88</v>
      </c>
      <c r="I4" s="50" t="s">
        <v>89</v>
      </c>
      <c r="J4" s="51" t="s">
        <v>90</v>
      </c>
    </row>
    <row r="5" spans="1:10" s="6" customFormat="1" x14ac:dyDescent="0.3">
      <c r="A5" s="4" t="s">
        <v>209</v>
      </c>
      <c r="B5" s="23">
        <v>1148613.6100000001</v>
      </c>
      <c r="C5" s="25">
        <v>898232.96265029244</v>
      </c>
      <c r="D5" s="168">
        <v>0.27874800609737593</v>
      </c>
      <c r="E5" s="52">
        <v>1282631</v>
      </c>
      <c r="F5" s="62">
        <v>-0.10448631757691795</v>
      </c>
      <c r="G5" s="25">
        <v>1093111.5</v>
      </c>
      <c r="H5" s="25">
        <v>1254247</v>
      </c>
      <c r="I5" s="52">
        <v>911085</v>
      </c>
      <c r="J5" s="57">
        <v>841617</v>
      </c>
    </row>
    <row r="6" spans="1:10" s="6" customFormat="1" x14ac:dyDescent="0.3">
      <c r="A6" s="3" t="s">
        <v>130</v>
      </c>
      <c r="B6" s="23">
        <v>3948695.8</v>
      </c>
      <c r="C6" s="25">
        <v>2458348.0316675985</v>
      </c>
      <c r="D6" s="168">
        <v>0.60623953530348462</v>
      </c>
      <c r="E6" s="52">
        <v>3286514</v>
      </c>
      <c r="F6" s="62">
        <v>0.20148455171649959</v>
      </c>
      <c r="G6" s="25">
        <v>2154532.63</v>
      </c>
      <c r="H6" s="25">
        <v>2923860</v>
      </c>
      <c r="I6" s="52">
        <v>3357839</v>
      </c>
      <c r="J6" s="57">
        <v>3243242</v>
      </c>
    </row>
    <row r="7" spans="1:10" s="6" customFormat="1" x14ac:dyDescent="0.3">
      <c r="A7" s="5" t="s">
        <v>131</v>
      </c>
      <c r="B7" s="63">
        <v>7015330.4500000011</v>
      </c>
      <c r="C7" s="91">
        <v>5592752.1028264184</v>
      </c>
      <c r="D7" s="167">
        <v>0.25436105892386185</v>
      </c>
      <c r="E7" s="90">
        <v>7038043</v>
      </c>
      <c r="F7" s="65">
        <v>-3.227111570645258E-3</v>
      </c>
      <c r="G7" s="91">
        <v>5316752.3400000017</v>
      </c>
      <c r="H7" s="91">
        <v>6946155</v>
      </c>
      <c r="I7" s="90">
        <v>6581290</v>
      </c>
      <c r="J7" s="92">
        <v>6416782</v>
      </c>
    </row>
    <row r="8" spans="1:10" s="6" customFormat="1" x14ac:dyDescent="0.3">
      <c r="A8" s="3" t="s">
        <v>208</v>
      </c>
      <c r="B8" s="23">
        <v>8619351.549999997</v>
      </c>
      <c r="C8" s="25">
        <v>6133413.3927240334</v>
      </c>
      <c r="D8" s="168">
        <v>0.40531071331748003</v>
      </c>
      <c r="E8" s="82">
        <v>7737032</v>
      </c>
      <c r="F8" s="62">
        <v>0.11403850339509991</v>
      </c>
      <c r="G8" s="93">
        <v>5387516.0999999987</v>
      </c>
      <c r="H8" s="93">
        <v>7656875</v>
      </c>
      <c r="I8" s="82">
        <v>7373133</v>
      </c>
      <c r="J8" s="83">
        <v>7214589</v>
      </c>
    </row>
    <row r="9" spans="1:10" x14ac:dyDescent="0.3">
      <c r="A9" s="16" t="s">
        <v>2</v>
      </c>
      <c r="B9" s="68">
        <v>20731991.409999996</v>
      </c>
      <c r="C9" s="76">
        <v>15082746.489868343</v>
      </c>
      <c r="D9" s="77">
        <v>0.37455014734395142</v>
      </c>
      <c r="E9" s="69">
        <v>19344220</v>
      </c>
      <c r="F9" s="70">
        <v>7.1740882289386576E-2</v>
      </c>
      <c r="G9" s="69">
        <v>13951912.57</v>
      </c>
      <c r="H9" s="69">
        <v>18781137</v>
      </c>
      <c r="I9" s="69">
        <v>18223347</v>
      </c>
      <c r="J9" s="71">
        <v>17716230</v>
      </c>
    </row>
    <row r="10" spans="1:10" x14ac:dyDescent="0.3">
      <c r="A10" s="6"/>
      <c r="B10" s="72"/>
      <c r="C10" s="72"/>
      <c r="E10" s="72"/>
    </row>
    <row r="11" spans="1:10" x14ac:dyDescent="0.3">
      <c r="A11" s="266" t="s">
        <v>3</v>
      </c>
      <c r="B11" s="45"/>
      <c r="C11" s="45"/>
      <c r="D11" s="170"/>
      <c r="E11" s="45"/>
      <c r="F11" s="170"/>
      <c r="G11" s="45"/>
      <c r="H11" s="75"/>
      <c r="I11" s="45"/>
      <c r="J11" s="45"/>
    </row>
    <row r="12" spans="1:10" ht="43.2" x14ac:dyDescent="0.3">
      <c r="A12" s="267"/>
      <c r="B12" s="22" t="s">
        <v>398</v>
      </c>
      <c r="C12" s="22" t="s">
        <v>407</v>
      </c>
      <c r="D12" s="171" t="s">
        <v>409</v>
      </c>
      <c r="E12" s="22" t="s">
        <v>95</v>
      </c>
      <c r="F12" s="171" t="s">
        <v>397</v>
      </c>
      <c r="G12" s="47" t="s">
        <v>414</v>
      </c>
      <c r="H12" s="47" t="s">
        <v>88</v>
      </c>
      <c r="I12" s="50" t="s">
        <v>89</v>
      </c>
      <c r="J12" s="51" t="s">
        <v>90</v>
      </c>
    </row>
    <row r="13" spans="1:10" x14ac:dyDescent="0.3">
      <c r="A13" s="3" t="s">
        <v>151</v>
      </c>
      <c r="B13" s="23">
        <v>1089930.8999999999</v>
      </c>
      <c r="C13" s="25">
        <v>875698.29323188588</v>
      </c>
      <c r="D13" s="168">
        <v>0.24464202845189864</v>
      </c>
      <c r="E13" s="52">
        <v>926518</v>
      </c>
      <c r="F13" s="8">
        <v>0.17637315195171599</v>
      </c>
      <c r="G13" s="52">
        <v>805243.51000000013</v>
      </c>
      <c r="H13" s="52">
        <v>295</v>
      </c>
      <c r="I13" s="52">
        <v>0</v>
      </c>
      <c r="J13" s="57">
        <v>0</v>
      </c>
    </row>
    <row r="14" spans="1:10" x14ac:dyDescent="0.3">
      <c r="A14" s="3" t="s">
        <v>309</v>
      </c>
      <c r="B14" s="23">
        <v>0</v>
      </c>
      <c r="C14" s="25">
        <v>0</v>
      </c>
      <c r="D14" s="168" t="s">
        <v>469</v>
      </c>
      <c r="E14" s="52">
        <v>0</v>
      </c>
      <c r="F14" s="8" t="s">
        <v>469</v>
      </c>
      <c r="G14" s="52">
        <v>0</v>
      </c>
      <c r="H14" s="52">
        <v>0</v>
      </c>
      <c r="I14" s="52">
        <v>0</v>
      </c>
      <c r="J14" s="83">
        <v>13006</v>
      </c>
    </row>
    <row r="15" spans="1:10" x14ac:dyDescent="0.3">
      <c r="A15" s="3" t="s">
        <v>152</v>
      </c>
      <c r="B15" s="23">
        <v>0</v>
      </c>
      <c r="C15" s="25">
        <v>29050.37</v>
      </c>
      <c r="D15" s="168">
        <v>-1</v>
      </c>
      <c r="E15" s="52">
        <v>0</v>
      </c>
      <c r="F15" s="8" t="s">
        <v>469</v>
      </c>
      <c r="G15" s="52">
        <v>31874.98</v>
      </c>
      <c r="H15" s="52">
        <v>21559</v>
      </c>
      <c r="I15" s="52">
        <v>726</v>
      </c>
      <c r="J15" s="83">
        <v>0</v>
      </c>
    </row>
    <row r="16" spans="1:10" x14ac:dyDescent="0.3">
      <c r="A16" s="3" t="s">
        <v>153</v>
      </c>
      <c r="B16" s="23">
        <v>413100</v>
      </c>
      <c r="C16" s="25">
        <v>268908.82</v>
      </c>
      <c r="D16" s="168">
        <v>0.53620844418565361</v>
      </c>
      <c r="E16" s="52">
        <v>328804</v>
      </c>
      <c r="F16" s="8">
        <v>0.25637157698811452</v>
      </c>
      <c r="G16" s="52">
        <v>177667.08</v>
      </c>
      <c r="H16" s="52">
        <v>62859</v>
      </c>
      <c r="I16" s="52">
        <v>107267</v>
      </c>
      <c r="J16" s="83">
        <v>5078</v>
      </c>
    </row>
    <row r="17" spans="1:10" x14ac:dyDescent="0.3">
      <c r="A17" s="3" t="s">
        <v>154</v>
      </c>
      <c r="B17" s="23">
        <v>52800</v>
      </c>
      <c r="C17" s="25">
        <v>62681.800769604866</v>
      </c>
      <c r="D17" s="168">
        <v>-0.15765023736198513</v>
      </c>
      <c r="E17" s="52">
        <v>101428</v>
      </c>
      <c r="F17" s="8">
        <v>-0.47943368695034905</v>
      </c>
      <c r="G17" s="52">
        <v>61885.840000000004</v>
      </c>
      <c r="H17" s="52">
        <v>284911</v>
      </c>
      <c r="I17" s="52">
        <v>230157</v>
      </c>
      <c r="J17" s="83">
        <v>226998</v>
      </c>
    </row>
    <row r="18" spans="1:10" x14ac:dyDescent="0.3">
      <c r="A18" s="3" t="s">
        <v>155</v>
      </c>
      <c r="B18" s="23">
        <v>0</v>
      </c>
      <c r="C18" s="25">
        <v>0</v>
      </c>
      <c r="D18" s="168" t="s">
        <v>469</v>
      </c>
      <c r="E18" s="52">
        <v>0</v>
      </c>
      <c r="F18" s="8" t="s">
        <v>469</v>
      </c>
      <c r="G18" s="52">
        <v>0</v>
      </c>
      <c r="H18" s="52">
        <v>43132</v>
      </c>
      <c r="I18" s="52">
        <v>0</v>
      </c>
      <c r="J18" s="83">
        <v>144779</v>
      </c>
    </row>
    <row r="19" spans="1:10" x14ac:dyDescent="0.3">
      <c r="A19" s="3" t="s">
        <v>156</v>
      </c>
      <c r="B19" s="23">
        <v>1353114.92</v>
      </c>
      <c r="C19" s="25">
        <v>1169188</v>
      </c>
      <c r="D19" s="168">
        <v>0.15731167271644919</v>
      </c>
      <c r="E19" s="52">
        <v>1311864</v>
      </c>
      <c r="F19" s="8">
        <v>3.1444509491837414E-2</v>
      </c>
      <c r="G19" s="52">
        <v>1075031.8500000001</v>
      </c>
      <c r="H19" s="52">
        <v>1392540</v>
      </c>
      <c r="I19" s="52">
        <v>1062253</v>
      </c>
      <c r="J19" s="83">
        <v>999575</v>
      </c>
    </row>
    <row r="20" spans="1:10" x14ac:dyDescent="0.3">
      <c r="A20" s="3" t="s">
        <v>157</v>
      </c>
      <c r="B20" s="23">
        <v>0</v>
      </c>
      <c r="C20" s="25">
        <v>236604.67156572916</v>
      </c>
      <c r="D20" s="168">
        <v>-1</v>
      </c>
      <c r="E20" s="52">
        <v>1068589</v>
      </c>
      <c r="F20" s="8">
        <v>-1</v>
      </c>
      <c r="G20" s="52">
        <v>933757.5</v>
      </c>
      <c r="H20" s="52">
        <v>35300</v>
      </c>
      <c r="I20" s="52">
        <v>0</v>
      </c>
      <c r="J20" s="83">
        <v>0</v>
      </c>
    </row>
    <row r="21" spans="1:10" x14ac:dyDescent="0.3">
      <c r="A21" s="3" t="s">
        <v>158</v>
      </c>
      <c r="B21" s="23">
        <v>1526256</v>
      </c>
      <c r="C21" s="25">
        <v>1181974.28</v>
      </c>
      <c r="D21" s="168">
        <v>0.29127682879867733</v>
      </c>
      <c r="E21" s="52">
        <v>1498794</v>
      </c>
      <c r="F21" s="8">
        <v>1.8322731476106746E-2</v>
      </c>
      <c r="G21" s="52">
        <v>784263.17999999993</v>
      </c>
      <c r="H21" s="52">
        <v>1168243</v>
      </c>
      <c r="I21" s="52">
        <v>1213137</v>
      </c>
      <c r="J21" s="83">
        <v>1040876</v>
      </c>
    </row>
    <row r="22" spans="1:10" x14ac:dyDescent="0.3">
      <c r="A22" s="3" t="s">
        <v>159</v>
      </c>
      <c r="B22" s="23">
        <v>575212.30000000005</v>
      </c>
      <c r="C22" s="25">
        <v>460109.43999999994</v>
      </c>
      <c r="D22" s="168">
        <v>0.2501640913952996</v>
      </c>
      <c r="E22" s="52">
        <v>576350</v>
      </c>
      <c r="F22" s="8">
        <v>-1.9739741476532124E-3</v>
      </c>
      <c r="G22" s="52">
        <v>473917.88</v>
      </c>
      <c r="H22" s="52">
        <v>539383</v>
      </c>
      <c r="I22" s="52">
        <v>492656</v>
      </c>
      <c r="J22" s="83">
        <v>508046</v>
      </c>
    </row>
    <row r="23" spans="1:10" x14ac:dyDescent="0.3">
      <c r="A23" s="3" t="s">
        <v>160</v>
      </c>
      <c r="B23" s="23">
        <v>0</v>
      </c>
      <c r="C23" s="25">
        <v>-529</v>
      </c>
      <c r="D23" s="168">
        <v>-1</v>
      </c>
      <c r="E23" s="52">
        <v>0</v>
      </c>
      <c r="F23" s="8" t="s">
        <v>469</v>
      </c>
      <c r="G23" s="52">
        <v>5123.4799999999996</v>
      </c>
      <c r="H23" s="52">
        <v>2031295</v>
      </c>
      <c r="I23" s="52">
        <v>2069288</v>
      </c>
      <c r="J23" s="83">
        <v>2011493</v>
      </c>
    </row>
    <row r="24" spans="1:10" x14ac:dyDescent="0.3">
      <c r="A24" s="3" t="s">
        <v>161</v>
      </c>
      <c r="B24" s="23">
        <v>767300</v>
      </c>
      <c r="C24" s="25">
        <v>417908.64</v>
      </c>
      <c r="D24" s="168">
        <v>0.83604722793000885</v>
      </c>
      <c r="E24" s="52">
        <v>421100</v>
      </c>
      <c r="F24" s="8">
        <v>0.82213251009261468</v>
      </c>
      <c r="G24" s="52">
        <v>297599.43</v>
      </c>
      <c r="H24" s="52">
        <v>357884</v>
      </c>
      <c r="I24" s="52">
        <v>337523</v>
      </c>
      <c r="J24" s="83">
        <v>425276</v>
      </c>
    </row>
    <row r="25" spans="1:10" x14ac:dyDescent="0.3">
      <c r="A25" s="3" t="s">
        <v>310</v>
      </c>
      <c r="B25" s="23">
        <v>2200</v>
      </c>
      <c r="C25" s="25">
        <v>3551.2200000000003</v>
      </c>
      <c r="D25" s="168">
        <v>-0.38049459059140245</v>
      </c>
      <c r="E25" s="52">
        <v>0</v>
      </c>
      <c r="F25" s="8" t="s">
        <v>469</v>
      </c>
      <c r="G25" s="52">
        <v>0</v>
      </c>
      <c r="H25" s="52">
        <v>0</v>
      </c>
      <c r="I25" s="52">
        <v>1425</v>
      </c>
      <c r="J25" s="83">
        <v>1841</v>
      </c>
    </row>
    <row r="26" spans="1:10" x14ac:dyDescent="0.3">
      <c r="A26" s="3" t="s">
        <v>162</v>
      </c>
      <c r="B26" s="23">
        <v>1049772.0299999998</v>
      </c>
      <c r="C26" s="25">
        <v>761205.56725919491</v>
      </c>
      <c r="D26" s="168">
        <v>0.37909137183510166</v>
      </c>
      <c r="E26" s="52">
        <v>678196</v>
      </c>
      <c r="F26" s="8">
        <v>0.54788885513922203</v>
      </c>
      <c r="G26" s="52">
        <v>668392.61000000022</v>
      </c>
      <c r="H26" s="52">
        <v>951637</v>
      </c>
      <c r="I26" s="52">
        <v>947320</v>
      </c>
      <c r="J26" s="83">
        <v>922936</v>
      </c>
    </row>
    <row r="27" spans="1:10" x14ac:dyDescent="0.3">
      <c r="A27" s="3" t="s">
        <v>163</v>
      </c>
      <c r="B27" s="23">
        <v>185644.3</v>
      </c>
      <c r="C27" s="25">
        <v>126400</v>
      </c>
      <c r="D27" s="168">
        <v>0.46870490506329099</v>
      </c>
      <c r="E27" s="52">
        <v>126400</v>
      </c>
      <c r="F27" s="8">
        <v>0.46870490506329099</v>
      </c>
      <c r="G27" s="52">
        <v>1995</v>
      </c>
      <c r="H27" s="52">
        <v>57117</v>
      </c>
      <c r="I27" s="52">
        <v>119538</v>
      </c>
      <c r="J27" s="83">
        <v>116878</v>
      </c>
    </row>
    <row r="28" spans="1:10" x14ac:dyDescent="0.3">
      <c r="A28" s="16" t="s">
        <v>2</v>
      </c>
      <c r="B28" s="68">
        <v>7015330.4500000002</v>
      </c>
      <c r="C28" s="76">
        <v>5592752.1028264156</v>
      </c>
      <c r="D28" s="77">
        <v>0.25436105892386229</v>
      </c>
      <c r="E28" s="76">
        <v>7038043</v>
      </c>
      <c r="F28" s="77">
        <v>-3.227111570645369E-3</v>
      </c>
      <c r="G28" s="76">
        <v>5316752.3400000008</v>
      </c>
      <c r="H28" s="76">
        <v>6946155</v>
      </c>
      <c r="I28" s="76">
        <v>6581290</v>
      </c>
      <c r="J28" s="71">
        <v>6416782</v>
      </c>
    </row>
    <row r="29" spans="1:10" x14ac:dyDescent="0.3">
      <c r="A29" s="6"/>
      <c r="B29" s="72"/>
      <c r="C29" s="72"/>
      <c r="E29" s="72"/>
    </row>
    <row r="30" spans="1:10" x14ac:dyDescent="0.3">
      <c r="A30" s="266" t="s">
        <v>9</v>
      </c>
      <c r="B30" s="45"/>
      <c r="C30" s="45"/>
      <c r="D30" s="170"/>
      <c r="E30" s="45"/>
      <c r="F30" s="170"/>
      <c r="G30" s="45"/>
      <c r="H30" s="75"/>
      <c r="I30" s="45"/>
      <c r="J30" s="45"/>
    </row>
    <row r="31" spans="1:10" ht="43.2" x14ac:dyDescent="0.3">
      <c r="A31" s="267"/>
      <c r="B31" s="22" t="s">
        <v>398</v>
      </c>
      <c r="C31" s="22" t="s">
        <v>407</v>
      </c>
      <c r="D31" s="171" t="s">
        <v>409</v>
      </c>
      <c r="E31" s="22" t="s">
        <v>95</v>
      </c>
      <c r="F31" s="171" t="s">
        <v>397</v>
      </c>
      <c r="G31" s="47" t="s">
        <v>414</v>
      </c>
      <c r="H31" s="47" t="s">
        <v>88</v>
      </c>
      <c r="I31" s="50" t="s">
        <v>89</v>
      </c>
      <c r="J31" s="51" t="s">
        <v>90</v>
      </c>
    </row>
    <row r="32" spans="1:10" x14ac:dyDescent="0.3">
      <c r="A32" s="2" t="s">
        <v>10</v>
      </c>
      <c r="B32" s="78">
        <v>2087802.93</v>
      </c>
      <c r="C32" s="94">
        <v>1818042.1828264145</v>
      </c>
      <c r="D32" s="172">
        <v>0.14837980643232518</v>
      </c>
      <c r="E32" s="79">
        <v>2676461</v>
      </c>
      <c r="F32" s="211">
        <v>-0.21993896791322576</v>
      </c>
      <c r="G32" s="79">
        <v>2420370.27</v>
      </c>
      <c r="H32" s="79">
        <v>3005431</v>
      </c>
      <c r="I32" s="64">
        <v>2974759</v>
      </c>
      <c r="J32" s="67">
        <v>2893789</v>
      </c>
    </row>
    <row r="33" spans="1:10" x14ac:dyDescent="0.3">
      <c r="A33" s="3" t="s">
        <v>11</v>
      </c>
      <c r="B33" s="23">
        <v>1167993.8399999999</v>
      </c>
      <c r="C33" s="25">
        <v>1060152.8626355336</v>
      </c>
      <c r="D33" s="168">
        <v>0.10172210175084961</v>
      </c>
      <c r="E33" s="52">
        <v>1495611</v>
      </c>
      <c r="F33" s="8">
        <v>-0.2190523872851966</v>
      </c>
      <c r="G33" s="52">
        <v>1449890.73</v>
      </c>
      <c r="H33" s="52">
        <v>1657985</v>
      </c>
      <c r="I33" s="82">
        <v>1653898</v>
      </c>
      <c r="J33" s="83">
        <v>1602929</v>
      </c>
    </row>
    <row r="34" spans="1:10" x14ac:dyDescent="0.3">
      <c r="A34" s="3" t="s">
        <v>12</v>
      </c>
      <c r="B34" s="23">
        <v>97657.19</v>
      </c>
      <c r="C34" s="25">
        <v>77587.972928192248</v>
      </c>
      <c r="D34" s="168">
        <v>0.25866402116706722</v>
      </c>
      <c r="E34" s="52">
        <v>73620</v>
      </c>
      <c r="F34" s="8">
        <v>0.32650353164900836</v>
      </c>
      <c r="G34" s="52">
        <v>36790.19999999999</v>
      </c>
      <c r="H34" s="52">
        <v>155351</v>
      </c>
      <c r="I34" s="82">
        <v>154188</v>
      </c>
      <c r="J34" s="83">
        <v>140633</v>
      </c>
    </row>
    <row r="35" spans="1:10" x14ac:dyDescent="0.3">
      <c r="A35" s="3" t="s">
        <v>13</v>
      </c>
      <c r="B35" s="23">
        <v>448293.57999999996</v>
      </c>
      <c r="C35" s="25">
        <v>376823.92546208791</v>
      </c>
      <c r="D35" s="168">
        <v>0.18966326103171638</v>
      </c>
      <c r="E35" s="52">
        <v>544862</v>
      </c>
      <c r="F35" s="8">
        <v>-0.17723463922975002</v>
      </c>
      <c r="G35" s="52">
        <v>514900.31</v>
      </c>
      <c r="H35" s="52">
        <v>617055</v>
      </c>
      <c r="I35" s="82">
        <v>611330</v>
      </c>
      <c r="J35" s="83">
        <v>608744</v>
      </c>
    </row>
    <row r="36" spans="1:10" x14ac:dyDescent="0.3">
      <c r="A36" s="3" t="s">
        <v>14</v>
      </c>
      <c r="B36" s="23">
        <v>166803.96</v>
      </c>
      <c r="C36" s="25">
        <v>133631.89621850668</v>
      </c>
      <c r="D36" s="168">
        <v>0.24823462601512736</v>
      </c>
      <c r="E36" s="52">
        <v>203028</v>
      </c>
      <c r="F36" s="8">
        <v>-0.17841893728943792</v>
      </c>
      <c r="G36" s="52">
        <v>203870.06000000003</v>
      </c>
      <c r="H36" s="52">
        <v>184675</v>
      </c>
      <c r="I36" s="82">
        <v>194153</v>
      </c>
      <c r="J36" s="83">
        <v>160719</v>
      </c>
    </row>
    <row r="37" spans="1:10" x14ac:dyDescent="0.3">
      <c r="A37" s="3" t="s">
        <v>15</v>
      </c>
      <c r="B37" s="23">
        <v>106699.55999999998</v>
      </c>
      <c r="C37" s="25">
        <v>86456.523861305628</v>
      </c>
      <c r="D37" s="168">
        <v>0.2341412219067287</v>
      </c>
      <c r="E37" s="52">
        <v>179244</v>
      </c>
      <c r="F37" s="8">
        <v>-0.40472450960701623</v>
      </c>
      <c r="G37" s="52">
        <v>141251.43</v>
      </c>
      <c r="H37" s="52">
        <v>219804</v>
      </c>
      <c r="I37" s="82">
        <v>193652</v>
      </c>
      <c r="J37" s="83">
        <v>195004</v>
      </c>
    </row>
    <row r="38" spans="1:10" x14ac:dyDescent="0.3">
      <c r="A38" s="3" t="s">
        <v>412</v>
      </c>
      <c r="B38" s="23">
        <v>100354.79999999999</v>
      </c>
      <c r="C38" s="25">
        <v>83389.001720788729</v>
      </c>
      <c r="D38" s="168">
        <v>0.20345366809903553</v>
      </c>
      <c r="E38" s="52">
        <v>180096</v>
      </c>
      <c r="F38" s="8">
        <v>-0.44277052238805981</v>
      </c>
      <c r="G38" s="52">
        <v>73667.540000000008</v>
      </c>
      <c r="H38" s="52">
        <v>170561</v>
      </c>
      <c r="I38" s="84">
        <v>167538</v>
      </c>
      <c r="J38" s="85">
        <v>185760</v>
      </c>
    </row>
    <row r="39" spans="1:10" x14ac:dyDescent="0.3">
      <c r="A39" s="2" t="s">
        <v>16</v>
      </c>
      <c r="B39" s="78">
        <v>3248027.52</v>
      </c>
      <c r="C39" s="94">
        <v>2756397.97</v>
      </c>
      <c r="D39" s="172">
        <v>0.17835942246032044</v>
      </c>
      <c r="E39" s="79">
        <v>3085324</v>
      </c>
      <c r="F39" s="211">
        <v>5.2734662550837363E-2</v>
      </c>
      <c r="G39" s="79">
        <v>2443333.2500000005</v>
      </c>
      <c r="H39" s="79">
        <v>3082505</v>
      </c>
      <c r="I39" s="64">
        <v>2760373</v>
      </c>
      <c r="J39" s="67">
        <v>2625742</v>
      </c>
    </row>
    <row r="40" spans="1:10" s="6" customFormat="1" x14ac:dyDescent="0.3">
      <c r="A40" s="3" t="s">
        <v>17</v>
      </c>
      <c r="B40" s="23">
        <v>3242527.52</v>
      </c>
      <c r="C40" s="25">
        <v>2750397.97</v>
      </c>
      <c r="D40" s="168">
        <v>0.17893030585679193</v>
      </c>
      <c r="E40" s="52">
        <v>3077324</v>
      </c>
      <c r="F40" s="8">
        <v>5.3684148955391198E-2</v>
      </c>
      <c r="G40" s="52">
        <v>2441338.2500000005</v>
      </c>
      <c r="H40" s="52">
        <v>3079558</v>
      </c>
      <c r="I40" s="82">
        <v>2745641</v>
      </c>
      <c r="J40" s="83">
        <v>2622152</v>
      </c>
    </row>
    <row r="41" spans="1:10" x14ac:dyDescent="0.3">
      <c r="A41" s="3" t="s">
        <v>18</v>
      </c>
      <c r="B41" s="23">
        <v>5500</v>
      </c>
      <c r="C41" s="25">
        <v>6000</v>
      </c>
      <c r="D41" s="168">
        <v>-8.333333333333337E-2</v>
      </c>
      <c r="E41" s="52">
        <v>8000</v>
      </c>
      <c r="F41" s="8">
        <v>-0.3125</v>
      </c>
      <c r="G41" s="52">
        <v>1995</v>
      </c>
      <c r="H41" s="52">
        <v>2947</v>
      </c>
      <c r="I41" s="84">
        <v>14732</v>
      </c>
      <c r="J41" s="85">
        <v>3590</v>
      </c>
    </row>
    <row r="42" spans="1:10" x14ac:dyDescent="0.3">
      <c r="A42" s="2" t="s">
        <v>19</v>
      </c>
      <c r="B42" s="78">
        <v>1204150</v>
      </c>
      <c r="C42" s="94">
        <v>701758.31</v>
      </c>
      <c r="D42" s="172">
        <v>0.71590415509294059</v>
      </c>
      <c r="E42" s="79">
        <v>732525</v>
      </c>
      <c r="F42" s="211">
        <v>0.64383468141019073</v>
      </c>
      <c r="G42" s="79">
        <v>345416.75999999995</v>
      </c>
      <c r="H42" s="79">
        <v>518182</v>
      </c>
      <c r="I42" s="64">
        <v>526974</v>
      </c>
      <c r="J42" s="67">
        <v>571464</v>
      </c>
    </row>
    <row r="43" spans="1:10" x14ac:dyDescent="0.3">
      <c r="A43" s="3" t="s">
        <v>20</v>
      </c>
      <c r="B43" s="23">
        <v>151200</v>
      </c>
      <c r="C43" s="25">
        <v>120823.81</v>
      </c>
      <c r="D43" s="168">
        <v>0.25140897311548116</v>
      </c>
      <c r="E43" s="52">
        <v>175225</v>
      </c>
      <c r="F43" s="8">
        <v>-0.13710943073191606</v>
      </c>
      <c r="G43" s="52">
        <v>5418.8499999999995</v>
      </c>
      <c r="H43" s="52">
        <v>89959</v>
      </c>
      <c r="I43" s="82">
        <v>97363</v>
      </c>
      <c r="J43" s="83">
        <v>99169</v>
      </c>
    </row>
    <row r="44" spans="1:10" x14ac:dyDescent="0.3">
      <c r="A44" s="11" t="s">
        <v>419</v>
      </c>
      <c r="B44" s="87">
        <v>1052950</v>
      </c>
      <c r="C44" s="126">
        <v>580934.5</v>
      </c>
      <c r="D44" s="173">
        <v>0.81251070473521536</v>
      </c>
      <c r="E44" s="88">
        <v>557300</v>
      </c>
      <c r="F44" s="212">
        <v>0.8893773551049704</v>
      </c>
      <c r="G44" s="88">
        <v>339997.91</v>
      </c>
      <c r="H44" s="88">
        <v>428223</v>
      </c>
      <c r="I44" s="84">
        <v>429611</v>
      </c>
      <c r="J44" s="85">
        <v>472295</v>
      </c>
    </row>
    <row r="45" spans="1:10" s="1" customFormat="1" x14ac:dyDescent="0.3">
      <c r="A45" s="5" t="s">
        <v>94</v>
      </c>
      <c r="B45" s="63">
        <v>0</v>
      </c>
      <c r="C45" s="91">
        <v>49</v>
      </c>
      <c r="D45" s="167">
        <v>-1</v>
      </c>
      <c r="E45" s="91">
        <v>0</v>
      </c>
      <c r="F45" s="65" t="s">
        <v>469</v>
      </c>
      <c r="G45" s="90">
        <v>0</v>
      </c>
      <c r="H45" s="64">
        <v>7</v>
      </c>
      <c r="I45" s="64">
        <v>362</v>
      </c>
      <c r="J45" s="67">
        <v>0</v>
      </c>
    </row>
    <row r="46" spans="1:10" x14ac:dyDescent="0.3">
      <c r="A46" s="3" t="s">
        <v>94</v>
      </c>
      <c r="B46" s="23">
        <v>0</v>
      </c>
      <c r="C46" s="25">
        <v>49</v>
      </c>
      <c r="D46" s="168">
        <v>-1</v>
      </c>
      <c r="E46" s="52">
        <v>0</v>
      </c>
      <c r="F46" s="8" t="s">
        <v>469</v>
      </c>
      <c r="G46" s="52">
        <v>0</v>
      </c>
      <c r="H46" s="88">
        <v>7</v>
      </c>
      <c r="I46" s="88">
        <v>362</v>
      </c>
      <c r="J46" s="85">
        <v>0</v>
      </c>
    </row>
    <row r="47" spans="1:10" x14ac:dyDescent="0.3">
      <c r="A47" s="2" t="s">
        <v>23</v>
      </c>
      <c r="B47" s="78">
        <v>475350</v>
      </c>
      <c r="C47" s="94">
        <v>316504.64</v>
      </c>
      <c r="D47" s="172">
        <v>0.5018737166064926</v>
      </c>
      <c r="E47" s="79">
        <v>543733</v>
      </c>
      <c r="F47" s="211">
        <v>-0.12576577106778508</v>
      </c>
      <c r="G47" s="79">
        <v>107632.05999999998</v>
      </c>
      <c r="H47" s="79">
        <v>340030</v>
      </c>
      <c r="I47" s="64">
        <v>318822</v>
      </c>
      <c r="J47" s="67">
        <v>325787</v>
      </c>
    </row>
    <row r="48" spans="1:10" x14ac:dyDescent="0.3">
      <c r="A48" s="3" t="s">
        <v>420</v>
      </c>
      <c r="B48" s="23">
        <v>235050</v>
      </c>
      <c r="C48" s="25">
        <v>238215.99</v>
      </c>
      <c r="D48" s="168">
        <v>-1.3290417658361142E-2</v>
      </c>
      <c r="E48" s="52">
        <v>418973</v>
      </c>
      <c r="F48" s="8">
        <v>-0.43898532841018389</v>
      </c>
      <c r="G48" s="52">
        <v>71120.98</v>
      </c>
      <c r="H48" s="52">
        <v>199037</v>
      </c>
      <c r="I48" s="82">
        <v>165404</v>
      </c>
      <c r="J48" s="83">
        <v>144147</v>
      </c>
    </row>
    <row r="49" spans="1:10" x14ac:dyDescent="0.3">
      <c r="A49" s="3" t="s">
        <v>24</v>
      </c>
      <c r="B49" s="23">
        <v>236300</v>
      </c>
      <c r="C49" s="25">
        <v>74068.649999999994</v>
      </c>
      <c r="D49" s="168">
        <v>2.1902836085172339</v>
      </c>
      <c r="E49" s="52">
        <v>120600</v>
      </c>
      <c r="F49" s="8">
        <v>0.95936981757877282</v>
      </c>
      <c r="G49" s="52">
        <v>36178.85</v>
      </c>
      <c r="H49" s="52">
        <v>135900</v>
      </c>
      <c r="I49" s="82">
        <v>148654</v>
      </c>
      <c r="J49" s="83">
        <v>175590</v>
      </c>
    </row>
    <row r="50" spans="1:10" x14ac:dyDescent="0.3">
      <c r="A50" s="3" t="s">
        <v>23</v>
      </c>
      <c r="B50" s="23">
        <v>4000</v>
      </c>
      <c r="C50" s="25">
        <v>4220</v>
      </c>
      <c r="D50" s="168">
        <v>-5.2132701421800931E-2</v>
      </c>
      <c r="E50" s="52">
        <v>4160</v>
      </c>
      <c r="F50" s="8">
        <v>-3.8461538461538436E-2</v>
      </c>
      <c r="G50" s="52">
        <v>332.23</v>
      </c>
      <c r="H50" s="52">
        <v>5093</v>
      </c>
      <c r="I50" s="82">
        <v>4764</v>
      </c>
      <c r="J50" s="83">
        <v>6050</v>
      </c>
    </row>
    <row r="51" spans="1:10" x14ac:dyDescent="0.3">
      <c r="A51" s="17" t="s">
        <v>2</v>
      </c>
      <c r="B51" s="68">
        <v>7015330.4500000002</v>
      </c>
      <c r="C51" s="76">
        <v>5592752.1028264146</v>
      </c>
      <c r="D51" s="77">
        <v>0.25436105892386252</v>
      </c>
      <c r="E51" s="71">
        <v>7038043</v>
      </c>
      <c r="F51" s="19">
        <v>-3.227111570645369E-3</v>
      </c>
      <c r="G51" s="26">
        <v>5316752.3400000008</v>
      </c>
      <c r="H51" s="26">
        <v>6946155</v>
      </c>
      <c r="I51" s="26">
        <v>6581290</v>
      </c>
      <c r="J51" s="26">
        <v>6416782</v>
      </c>
    </row>
  </sheetData>
  <mergeCells count="3">
    <mergeCell ref="A3:A4"/>
    <mergeCell ref="A11:A12"/>
    <mergeCell ref="A30:A31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8"/>
  <sheetViews>
    <sheetView showGridLines="0" zoomScale="90" zoomScaleNormal="90" zoomScaleSheetLayoutView="80" workbookViewId="0"/>
  </sheetViews>
  <sheetFormatPr defaultRowHeight="14.4" x14ac:dyDescent="0.3"/>
  <cols>
    <col min="1" max="1" width="45.6640625" customWidth="1"/>
    <col min="2" max="3" width="15.6640625" style="21" customWidth="1"/>
    <col min="4" max="4" width="15.6640625" style="169" customWidth="1"/>
    <col min="5" max="5" width="15.6640625" style="21" customWidth="1"/>
    <col min="6" max="6" width="15.6640625" style="169" customWidth="1"/>
    <col min="7" max="7" width="15.6640625" style="21" customWidth="1"/>
    <col min="8" max="8" width="15.6640625" style="74" customWidth="1"/>
    <col min="9" max="10" width="15.6640625" style="21" customWidth="1"/>
  </cols>
  <sheetData>
    <row r="1" spans="1:10" s="28" customFormat="1" ht="18" x14ac:dyDescent="0.35">
      <c r="A1" s="27" t="s">
        <v>294</v>
      </c>
      <c r="B1" s="44"/>
      <c r="C1" s="44"/>
      <c r="D1" s="210"/>
      <c r="E1" s="44"/>
      <c r="F1" s="210"/>
      <c r="G1" s="44"/>
      <c r="H1" s="59"/>
      <c r="I1" s="44"/>
      <c r="J1" s="44"/>
    </row>
    <row r="3" spans="1:10" x14ac:dyDescent="0.3">
      <c r="A3" s="266" t="s">
        <v>87</v>
      </c>
      <c r="B3" s="60"/>
      <c r="C3" s="60"/>
      <c r="D3" s="170"/>
      <c r="E3" s="60"/>
      <c r="F3" s="170"/>
      <c r="G3" s="60"/>
      <c r="H3" s="61"/>
      <c r="I3" s="60"/>
      <c r="J3" s="60"/>
    </row>
    <row r="4" spans="1:10" ht="43.2" x14ac:dyDescent="0.3">
      <c r="A4" s="267"/>
      <c r="B4" s="22" t="s">
        <v>398</v>
      </c>
      <c r="C4" s="22" t="s">
        <v>407</v>
      </c>
      <c r="D4" s="171" t="s">
        <v>409</v>
      </c>
      <c r="E4" s="22" t="s">
        <v>95</v>
      </c>
      <c r="F4" s="171" t="s">
        <v>397</v>
      </c>
      <c r="G4" s="47" t="s">
        <v>414</v>
      </c>
      <c r="H4" s="47" t="s">
        <v>88</v>
      </c>
      <c r="I4" s="50" t="s">
        <v>89</v>
      </c>
      <c r="J4" s="51" t="s">
        <v>90</v>
      </c>
    </row>
    <row r="5" spans="1:10" s="6" customFormat="1" x14ac:dyDescent="0.3">
      <c r="A5" s="4" t="s">
        <v>209</v>
      </c>
      <c r="B5" s="23">
        <v>1148613.6100000001</v>
      </c>
      <c r="C5" s="25">
        <v>898232.96265029244</v>
      </c>
      <c r="D5" s="168">
        <v>0.27874800609737593</v>
      </c>
      <c r="E5" s="52">
        <v>1282631</v>
      </c>
      <c r="F5" s="62">
        <v>-0.10448631757691795</v>
      </c>
      <c r="G5" s="25">
        <v>1093111.5</v>
      </c>
      <c r="H5" s="25">
        <v>1254247</v>
      </c>
      <c r="I5" s="52">
        <v>911085</v>
      </c>
      <c r="J5" s="57">
        <v>841617</v>
      </c>
    </row>
    <row r="6" spans="1:10" s="6" customFormat="1" x14ac:dyDescent="0.3">
      <c r="A6" s="3" t="s">
        <v>130</v>
      </c>
      <c r="B6" s="23">
        <v>3948695.8</v>
      </c>
      <c r="C6" s="25">
        <v>2458348.0316675985</v>
      </c>
      <c r="D6" s="168">
        <v>0.60623953530348462</v>
      </c>
      <c r="E6" s="52">
        <v>3286514</v>
      </c>
      <c r="F6" s="62">
        <v>0.20148455171649959</v>
      </c>
      <c r="G6" s="25">
        <v>2154532.63</v>
      </c>
      <c r="H6" s="25">
        <v>2923860</v>
      </c>
      <c r="I6" s="52">
        <v>3357839</v>
      </c>
      <c r="J6" s="57">
        <v>3243242</v>
      </c>
    </row>
    <row r="7" spans="1:10" s="6" customFormat="1" x14ac:dyDescent="0.3">
      <c r="A7" s="3" t="s">
        <v>131</v>
      </c>
      <c r="B7" s="23">
        <v>7015330.4500000011</v>
      </c>
      <c r="C7" s="25">
        <v>5592752.1028264184</v>
      </c>
      <c r="D7" s="168">
        <v>0.25436105892386185</v>
      </c>
      <c r="E7" s="52">
        <v>7038043</v>
      </c>
      <c r="F7" s="62">
        <v>-3.227111570645258E-3</v>
      </c>
      <c r="G7" s="25">
        <v>5316752.3400000017</v>
      </c>
      <c r="H7" s="25">
        <v>6946155</v>
      </c>
      <c r="I7" s="52">
        <v>6581290</v>
      </c>
      <c r="J7" s="57">
        <v>6416782</v>
      </c>
    </row>
    <row r="8" spans="1:10" s="1" customFormat="1" x14ac:dyDescent="0.3">
      <c r="A8" s="5" t="s">
        <v>208</v>
      </c>
      <c r="B8" s="63">
        <v>8619351.549999997</v>
      </c>
      <c r="C8" s="91">
        <v>6133413.3927240334</v>
      </c>
      <c r="D8" s="167">
        <v>0.40531071331748003</v>
      </c>
      <c r="E8" s="64">
        <v>7737032</v>
      </c>
      <c r="F8" s="65">
        <v>0.11403850339509991</v>
      </c>
      <c r="G8" s="66">
        <v>5387516.0999999987</v>
      </c>
      <c r="H8" s="66">
        <v>7656875</v>
      </c>
      <c r="I8" s="64">
        <v>7373133</v>
      </c>
      <c r="J8" s="67">
        <v>7214589</v>
      </c>
    </row>
    <row r="9" spans="1:10" x14ac:dyDescent="0.3">
      <c r="A9" s="16" t="s">
        <v>2</v>
      </c>
      <c r="B9" s="68">
        <v>20731991.409999996</v>
      </c>
      <c r="C9" s="76">
        <v>15082746.489868343</v>
      </c>
      <c r="D9" s="77">
        <v>0.37455014734395142</v>
      </c>
      <c r="E9" s="69">
        <v>19344220</v>
      </c>
      <c r="F9" s="70">
        <v>7.1740882289386576E-2</v>
      </c>
      <c r="G9" s="69">
        <v>13951912.57</v>
      </c>
      <c r="H9" s="69">
        <v>18781137</v>
      </c>
      <c r="I9" s="69">
        <v>18223347</v>
      </c>
      <c r="J9" s="71">
        <v>17716230</v>
      </c>
    </row>
    <row r="10" spans="1:10" x14ac:dyDescent="0.3">
      <c r="A10" s="20"/>
      <c r="B10" s="98"/>
      <c r="C10" s="98"/>
      <c r="D10" s="99"/>
      <c r="E10" s="98"/>
      <c r="F10" s="99"/>
      <c r="G10" s="98"/>
      <c r="H10" s="99"/>
      <c r="I10" s="98"/>
      <c r="J10" s="98"/>
    </row>
    <row r="11" spans="1:10" x14ac:dyDescent="0.3">
      <c r="A11" s="266" t="s">
        <v>3</v>
      </c>
      <c r="B11" s="45"/>
      <c r="C11" s="45"/>
      <c r="D11" s="170"/>
      <c r="E11" s="45"/>
      <c r="F11" s="170"/>
      <c r="G11" s="45"/>
      <c r="H11" s="75"/>
      <c r="I11" s="45"/>
      <c r="J11" s="45"/>
    </row>
    <row r="12" spans="1:10" ht="43.2" x14ac:dyDescent="0.3">
      <c r="A12" s="267"/>
      <c r="B12" s="22" t="s">
        <v>398</v>
      </c>
      <c r="C12" s="22" t="s">
        <v>407</v>
      </c>
      <c r="D12" s="171" t="s">
        <v>409</v>
      </c>
      <c r="E12" s="22" t="s">
        <v>95</v>
      </c>
      <c r="F12" s="171" t="s">
        <v>397</v>
      </c>
      <c r="G12" s="47" t="s">
        <v>414</v>
      </c>
      <c r="H12" s="47" t="s">
        <v>88</v>
      </c>
      <c r="I12" s="50" t="s">
        <v>89</v>
      </c>
      <c r="J12" s="51" t="s">
        <v>90</v>
      </c>
    </row>
    <row r="13" spans="1:10" x14ac:dyDescent="0.3">
      <c r="A13" s="3" t="s">
        <v>210</v>
      </c>
      <c r="B13" s="23">
        <v>68450</v>
      </c>
      <c r="C13" s="25">
        <v>47935.35</v>
      </c>
      <c r="D13" s="168">
        <v>0.42796495696808301</v>
      </c>
      <c r="E13" s="52">
        <v>86750</v>
      </c>
      <c r="F13" s="8">
        <v>-0.21095100864553318</v>
      </c>
      <c r="G13" s="52">
        <v>56193.03</v>
      </c>
      <c r="H13" s="52">
        <v>68690</v>
      </c>
      <c r="I13" s="52">
        <v>62406</v>
      </c>
      <c r="J13" s="57">
        <v>0</v>
      </c>
    </row>
    <row r="14" spans="1:10" x14ac:dyDescent="0.3">
      <c r="A14" s="3" t="s">
        <v>211</v>
      </c>
      <c r="B14" s="23">
        <v>105240</v>
      </c>
      <c r="C14" s="25">
        <v>38163.9</v>
      </c>
      <c r="D14" s="168">
        <v>1.7575798070951869</v>
      </c>
      <c r="E14" s="52">
        <v>99365</v>
      </c>
      <c r="F14" s="8">
        <v>5.9125446585819974E-2</v>
      </c>
      <c r="G14" s="52">
        <v>61623.62</v>
      </c>
      <c r="H14" s="52">
        <v>72388</v>
      </c>
      <c r="I14" s="52">
        <v>55274</v>
      </c>
      <c r="J14" s="83">
        <v>102426</v>
      </c>
    </row>
    <row r="15" spans="1:10" x14ac:dyDescent="0.3">
      <c r="A15" s="3" t="s">
        <v>212</v>
      </c>
      <c r="B15" s="23">
        <v>638100</v>
      </c>
      <c r="C15" s="25">
        <v>425500.51999999996</v>
      </c>
      <c r="D15" s="168">
        <v>0.4996456408560912</v>
      </c>
      <c r="E15" s="52">
        <v>444890</v>
      </c>
      <c r="F15" s="8">
        <v>0.43428712715502704</v>
      </c>
      <c r="G15" s="52">
        <v>369196.24999999994</v>
      </c>
      <c r="H15" s="52">
        <v>510109</v>
      </c>
      <c r="I15" s="52">
        <v>404726</v>
      </c>
      <c r="J15" s="83">
        <v>337793</v>
      </c>
    </row>
    <row r="16" spans="1:10" x14ac:dyDescent="0.3">
      <c r="A16" s="3" t="s">
        <v>213</v>
      </c>
      <c r="B16" s="23">
        <v>1302169.06</v>
      </c>
      <c r="C16" s="25">
        <v>1014767.8318780897</v>
      </c>
      <c r="D16" s="168">
        <v>0.28321870194682885</v>
      </c>
      <c r="E16" s="52">
        <v>1090643</v>
      </c>
      <c r="F16" s="8">
        <v>0.1939461950427408</v>
      </c>
      <c r="G16" s="52">
        <v>939860.9800000001</v>
      </c>
      <c r="H16" s="52">
        <v>1076290</v>
      </c>
      <c r="I16" s="52">
        <v>965471</v>
      </c>
      <c r="J16" s="83">
        <v>942953</v>
      </c>
    </row>
    <row r="17" spans="1:10" x14ac:dyDescent="0.3">
      <c r="A17" s="3" t="s">
        <v>214</v>
      </c>
      <c r="B17" s="23">
        <v>68450</v>
      </c>
      <c r="C17" s="25">
        <v>0</v>
      </c>
      <c r="D17" s="168" t="s">
        <v>469</v>
      </c>
      <c r="E17" s="52">
        <v>64000</v>
      </c>
      <c r="F17" s="8">
        <v>6.9531250000000044E-2</v>
      </c>
      <c r="G17" s="52">
        <v>0</v>
      </c>
      <c r="H17" s="52">
        <v>47796</v>
      </c>
      <c r="I17" s="52">
        <v>49323</v>
      </c>
      <c r="J17" s="83">
        <v>46515</v>
      </c>
    </row>
    <row r="18" spans="1:10" x14ac:dyDescent="0.3">
      <c r="A18" s="3" t="s">
        <v>215</v>
      </c>
      <c r="B18" s="23">
        <v>0</v>
      </c>
      <c r="C18" s="25">
        <v>0</v>
      </c>
      <c r="D18" s="168" t="s">
        <v>469</v>
      </c>
      <c r="E18" s="52">
        <v>0</v>
      </c>
      <c r="F18" s="8" t="s">
        <v>469</v>
      </c>
      <c r="G18" s="52">
        <v>56.48</v>
      </c>
      <c r="H18" s="52">
        <v>5493</v>
      </c>
      <c r="I18" s="52">
        <v>2376</v>
      </c>
      <c r="J18" s="83">
        <v>2165</v>
      </c>
    </row>
    <row r="19" spans="1:10" x14ac:dyDescent="0.3">
      <c r="A19" s="3" t="s">
        <v>73</v>
      </c>
      <c r="B19" s="23">
        <v>321823.15000000002</v>
      </c>
      <c r="C19" s="25">
        <v>282231.16562196909</v>
      </c>
      <c r="D19" s="168">
        <v>0.14028211339020547</v>
      </c>
      <c r="E19" s="52">
        <v>354779</v>
      </c>
      <c r="F19" s="8">
        <v>-9.2891208329692554E-2</v>
      </c>
      <c r="G19" s="52">
        <v>218734.33000000002</v>
      </c>
      <c r="H19" s="52">
        <v>307436</v>
      </c>
      <c r="I19" s="52">
        <v>359511</v>
      </c>
      <c r="J19" s="83">
        <v>287490</v>
      </c>
    </row>
    <row r="20" spans="1:10" x14ac:dyDescent="0.3">
      <c r="A20" s="3" t="s">
        <v>216</v>
      </c>
      <c r="B20" s="23">
        <v>2485095.58</v>
      </c>
      <c r="C20" s="25">
        <v>1971462.3807506489</v>
      </c>
      <c r="D20" s="168">
        <v>0.26053411125896386</v>
      </c>
      <c r="E20" s="52">
        <v>2484679</v>
      </c>
      <c r="F20" s="8">
        <v>1.6765948438401956E-4</v>
      </c>
      <c r="G20" s="52">
        <v>1741565.879999999</v>
      </c>
      <c r="H20" s="52">
        <v>2429434</v>
      </c>
      <c r="I20" s="52">
        <v>2214704</v>
      </c>
      <c r="J20" s="83">
        <v>2205693</v>
      </c>
    </row>
    <row r="21" spans="1:10" x14ac:dyDescent="0.3">
      <c r="A21" s="3" t="s">
        <v>217</v>
      </c>
      <c r="B21" s="23">
        <v>182800</v>
      </c>
      <c r="C21" s="25">
        <v>111647.61</v>
      </c>
      <c r="D21" s="168">
        <v>0.63729434064911916</v>
      </c>
      <c r="E21" s="52">
        <v>119425</v>
      </c>
      <c r="F21" s="8">
        <v>0.53066778312748597</v>
      </c>
      <c r="G21" s="52">
        <v>65583.77</v>
      </c>
      <c r="H21" s="52">
        <v>87346</v>
      </c>
      <c r="I21" s="52">
        <v>73914</v>
      </c>
      <c r="J21" s="83">
        <v>17593</v>
      </c>
    </row>
    <row r="22" spans="1:10" x14ac:dyDescent="0.3">
      <c r="A22" s="3" t="s">
        <v>218</v>
      </c>
      <c r="B22" s="23">
        <v>784167.52</v>
      </c>
      <c r="C22" s="25">
        <v>564306.19000000006</v>
      </c>
      <c r="D22" s="168">
        <v>0.38961353587136793</v>
      </c>
      <c r="E22" s="52">
        <v>734014</v>
      </c>
      <c r="F22" s="8">
        <v>6.8327743067570834E-2</v>
      </c>
      <c r="G22" s="52">
        <v>446211.80000000005</v>
      </c>
      <c r="H22" s="52">
        <v>814139</v>
      </c>
      <c r="I22" s="52">
        <v>959644</v>
      </c>
      <c r="J22" s="83">
        <v>548750</v>
      </c>
    </row>
    <row r="23" spans="1:10" x14ac:dyDescent="0.3">
      <c r="A23" s="3" t="s">
        <v>219</v>
      </c>
      <c r="B23" s="23">
        <v>323401.4800000001</v>
      </c>
      <c r="C23" s="25">
        <v>272777.77067018393</v>
      </c>
      <c r="D23" s="168">
        <v>0.18558590461913171</v>
      </c>
      <c r="E23" s="52">
        <v>331423</v>
      </c>
      <c r="F23" s="8">
        <v>-2.4203268934261946E-2</v>
      </c>
      <c r="G23" s="52">
        <v>239520.90000000002</v>
      </c>
      <c r="H23" s="52">
        <v>263679</v>
      </c>
      <c r="I23" s="52">
        <v>258727</v>
      </c>
      <c r="J23" s="83">
        <v>230201</v>
      </c>
    </row>
    <row r="24" spans="1:10" x14ac:dyDescent="0.3">
      <c r="A24" s="3" t="s">
        <v>220</v>
      </c>
      <c r="B24" s="23">
        <v>216500</v>
      </c>
      <c r="C24" s="25">
        <v>165276.91</v>
      </c>
      <c r="D24" s="168">
        <v>0.30992284403187353</v>
      </c>
      <c r="E24" s="52">
        <v>199752</v>
      </c>
      <c r="F24" s="8">
        <v>8.3843966518482915E-2</v>
      </c>
      <c r="G24" s="52">
        <v>169710.18</v>
      </c>
      <c r="H24" s="52">
        <v>193511</v>
      </c>
      <c r="I24" s="52">
        <v>185021</v>
      </c>
      <c r="J24" s="83">
        <v>193990</v>
      </c>
    </row>
    <row r="25" spans="1:10" x14ac:dyDescent="0.3">
      <c r="A25" s="3" t="s">
        <v>221</v>
      </c>
      <c r="B25" s="23">
        <v>240537.08</v>
      </c>
      <c r="C25" s="25">
        <v>194399.09000000003</v>
      </c>
      <c r="D25" s="168">
        <v>0.23733645049470109</v>
      </c>
      <c r="E25" s="52">
        <v>240830</v>
      </c>
      <c r="F25" s="8">
        <v>-1.2162936511233013E-3</v>
      </c>
      <c r="G25" s="52">
        <v>184272.45999999996</v>
      </c>
      <c r="H25" s="52">
        <v>198908</v>
      </c>
      <c r="I25" s="52">
        <v>175577</v>
      </c>
      <c r="J25" s="83">
        <v>164896</v>
      </c>
    </row>
    <row r="26" spans="1:10" x14ac:dyDescent="0.3">
      <c r="A26" s="3" t="s">
        <v>222</v>
      </c>
      <c r="B26" s="23">
        <v>87800</v>
      </c>
      <c r="C26" s="25">
        <v>63847.68</v>
      </c>
      <c r="D26" s="168">
        <v>0.37514785188749222</v>
      </c>
      <c r="E26" s="52">
        <v>38900</v>
      </c>
      <c r="F26" s="8">
        <v>1.2570694087403598</v>
      </c>
      <c r="G26" s="52">
        <v>27416.159999999996</v>
      </c>
      <c r="H26" s="52">
        <v>33031</v>
      </c>
      <c r="I26" s="52">
        <v>36393</v>
      </c>
      <c r="J26" s="83">
        <v>59571</v>
      </c>
    </row>
    <row r="27" spans="1:10" x14ac:dyDescent="0.3">
      <c r="A27" s="3" t="s">
        <v>223</v>
      </c>
      <c r="B27" s="23">
        <v>109971.84</v>
      </c>
      <c r="C27" s="25">
        <v>78397.81</v>
      </c>
      <c r="D27" s="168">
        <v>0.40274122453165462</v>
      </c>
      <c r="E27" s="52">
        <v>107532</v>
      </c>
      <c r="F27" s="8">
        <v>2.2689431983037522E-2</v>
      </c>
      <c r="G27" s="52">
        <v>90669.14</v>
      </c>
      <c r="H27" s="52">
        <v>110781</v>
      </c>
      <c r="I27" s="52">
        <v>100866</v>
      </c>
      <c r="J27" s="83">
        <v>448688</v>
      </c>
    </row>
    <row r="28" spans="1:10" x14ac:dyDescent="0.3">
      <c r="A28" s="3" t="s">
        <v>224</v>
      </c>
      <c r="B28" s="23">
        <v>12200</v>
      </c>
      <c r="C28" s="25">
        <v>1735</v>
      </c>
      <c r="D28" s="168">
        <v>6.0317002881844379</v>
      </c>
      <c r="E28" s="52">
        <v>24600</v>
      </c>
      <c r="F28" s="8">
        <v>-0.50406504065040658</v>
      </c>
      <c r="G28" s="52">
        <v>2251.06</v>
      </c>
      <c r="H28" s="52">
        <v>13557</v>
      </c>
      <c r="I28" s="52">
        <v>20092</v>
      </c>
      <c r="J28" s="83">
        <v>34347</v>
      </c>
    </row>
    <row r="29" spans="1:10" x14ac:dyDescent="0.3">
      <c r="A29" s="3" t="s">
        <v>225</v>
      </c>
      <c r="B29" s="23">
        <v>529400</v>
      </c>
      <c r="C29" s="25">
        <v>0</v>
      </c>
      <c r="D29" s="168" t="s">
        <v>469</v>
      </c>
      <c r="E29" s="52">
        <v>293300</v>
      </c>
      <c r="F29" s="8">
        <v>0.80497783839072623</v>
      </c>
      <c r="G29" s="52">
        <v>18394.599999999999</v>
      </c>
      <c r="H29" s="52">
        <v>474773</v>
      </c>
      <c r="I29" s="52">
        <v>537060</v>
      </c>
      <c r="J29" s="83">
        <v>650201</v>
      </c>
    </row>
    <row r="30" spans="1:10" x14ac:dyDescent="0.3">
      <c r="A30" s="3" t="s">
        <v>226</v>
      </c>
      <c r="B30" s="23">
        <v>467220.84000000014</v>
      </c>
      <c r="C30" s="25">
        <v>377629.62380314257</v>
      </c>
      <c r="D30" s="168">
        <v>0.2372462607529997</v>
      </c>
      <c r="E30" s="52">
        <v>427744</v>
      </c>
      <c r="F30" s="8">
        <v>9.2290809456123668E-2</v>
      </c>
      <c r="G30" s="52">
        <v>356592.83000000007</v>
      </c>
      <c r="H30" s="52">
        <v>452302</v>
      </c>
      <c r="I30" s="52">
        <v>403029</v>
      </c>
      <c r="J30" s="83">
        <v>400924</v>
      </c>
    </row>
    <row r="31" spans="1:10" x14ac:dyDescent="0.3">
      <c r="A31" s="3" t="s">
        <v>227</v>
      </c>
      <c r="B31" s="23">
        <v>0</v>
      </c>
      <c r="C31" s="25">
        <v>0</v>
      </c>
      <c r="D31" s="168" t="s">
        <v>469</v>
      </c>
      <c r="E31" s="52">
        <v>0</v>
      </c>
      <c r="F31" s="8" t="s">
        <v>469</v>
      </c>
      <c r="G31" s="52">
        <v>0</v>
      </c>
      <c r="H31" s="52">
        <v>18213</v>
      </c>
      <c r="I31" s="52">
        <v>21269</v>
      </c>
      <c r="J31" s="83">
        <v>75565</v>
      </c>
    </row>
    <row r="32" spans="1:10" x14ac:dyDescent="0.3">
      <c r="A32" s="3" t="s">
        <v>228</v>
      </c>
      <c r="B32" s="23">
        <v>4000</v>
      </c>
      <c r="C32" s="25">
        <v>7740.5</v>
      </c>
      <c r="D32" s="168">
        <v>-0.48323751695626893</v>
      </c>
      <c r="E32" s="52">
        <v>3825</v>
      </c>
      <c r="F32" s="8">
        <v>4.5751633986928164E-2</v>
      </c>
      <c r="G32" s="52">
        <v>8652.65</v>
      </c>
      <c r="H32" s="52">
        <v>1820</v>
      </c>
      <c r="I32" s="52">
        <v>1878</v>
      </c>
      <c r="J32" s="83">
        <v>7119</v>
      </c>
    </row>
    <row r="33" spans="1:10" x14ac:dyDescent="0.3">
      <c r="A33" s="3" t="s">
        <v>229</v>
      </c>
      <c r="B33" s="23">
        <v>37200</v>
      </c>
      <c r="C33" s="25">
        <v>21827.23</v>
      </c>
      <c r="D33" s="168">
        <v>0.70429321540112966</v>
      </c>
      <c r="E33" s="52">
        <v>33816</v>
      </c>
      <c r="F33" s="8">
        <v>0.10007097232079487</v>
      </c>
      <c r="G33" s="52">
        <v>4394</v>
      </c>
      <c r="H33" s="52">
        <v>10933</v>
      </c>
      <c r="I33" s="52">
        <v>4388</v>
      </c>
      <c r="J33" s="83">
        <v>7627</v>
      </c>
    </row>
    <row r="34" spans="1:10" x14ac:dyDescent="0.3">
      <c r="A34" s="3" t="s">
        <v>230</v>
      </c>
      <c r="B34" s="23">
        <v>14050</v>
      </c>
      <c r="C34" s="25">
        <v>9980.2199999999993</v>
      </c>
      <c r="D34" s="168">
        <v>0.407784597934715</v>
      </c>
      <c r="E34" s="52">
        <v>13900</v>
      </c>
      <c r="F34" s="8">
        <v>1.0791366906474753E-2</v>
      </c>
      <c r="G34" s="52">
        <v>6664.32</v>
      </c>
      <c r="H34" s="52">
        <v>11919</v>
      </c>
      <c r="I34" s="52">
        <v>12340</v>
      </c>
      <c r="J34" s="83">
        <v>13182</v>
      </c>
    </row>
    <row r="35" spans="1:10" x14ac:dyDescent="0.3">
      <c r="A35" s="3" t="s">
        <v>231</v>
      </c>
      <c r="B35" s="23">
        <v>200800</v>
      </c>
      <c r="C35" s="25">
        <v>158770.68999999997</v>
      </c>
      <c r="D35" s="168">
        <v>0.26471705829331627</v>
      </c>
      <c r="E35" s="52">
        <v>120495</v>
      </c>
      <c r="F35" s="8">
        <v>0.66645918917797409</v>
      </c>
      <c r="G35" s="52">
        <v>118293.54000000001</v>
      </c>
      <c r="H35" s="52">
        <v>95023</v>
      </c>
      <c r="I35" s="52">
        <v>80508</v>
      </c>
      <c r="J35" s="83">
        <v>87412</v>
      </c>
    </row>
    <row r="36" spans="1:10" x14ac:dyDescent="0.3">
      <c r="A36" s="3" t="s">
        <v>232</v>
      </c>
      <c r="B36" s="23">
        <v>200975</v>
      </c>
      <c r="C36" s="25">
        <v>162011.25</v>
      </c>
      <c r="D36" s="168">
        <v>0.24050027390073225</v>
      </c>
      <c r="E36" s="52">
        <v>223070</v>
      </c>
      <c r="F36" s="8">
        <v>-9.9049625678038322E-2</v>
      </c>
      <c r="G36" s="52">
        <v>152638.24000000002</v>
      </c>
      <c r="H36" s="52">
        <v>226052</v>
      </c>
      <c r="I36" s="52">
        <v>226402</v>
      </c>
      <c r="J36" s="83">
        <v>204465</v>
      </c>
    </row>
    <row r="37" spans="1:10" x14ac:dyDescent="0.3">
      <c r="A37" s="3" t="s">
        <v>233</v>
      </c>
      <c r="B37" s="23">
        <v>184500</v>
      </c>
      <c r="C37" s="25">
        <v>140809.51999999999</v>
      </c>
      <c r="D37" s="168">
        <v>0.31028072533732098</v>
      </c>
      <c r="E37" s="52">
        <v>164800</v>
      </c>
      <c r="F37" s="8">
        <v>0.11953883495145634</v>
      </c>
      <c r="G37" s="52">
        <v>82446.579999999987</v>
      </c>
      <c r="H37" s="52">
        <v>85682</v>
      </c>
      <c r="I37" s="52">
        <v>125679</v>
      </c>
      <c r="J37" s="83">
        <v>112102</v>
      </c>
    </row>
    <row r="38" spans="1:10" x14ac:dyDescent="0.3">
      <c r="A38" s="3" t="s">
        <v>234</v>
      </c>
      <c r="B38" s="23">
        <v>0</v>
      </c>
      <c r="C38" s="25">
        <v>0</v>
      </c>
      <c r="D38" s="168" t="s">
        <v>469</v>
      </c>
      <c r="E38" s="52">
        <v>0</v>
      </c>
      <c r="F38" s="8" t="s">
        <v>469</v>
      </c>
      <c r="G38" s="52">
        <v>0</v>
      </c>
      <c r="H38" s="52">
        <v>17954</v>
      </c>
      <c r="I38" s="52">
        <v>18910</v>
      </c>
      <c r="J38" s="83">
        <v>12320</v>
      </c>
    </row>
    <row r="39" spans="1:10" x14ac:dyDescent="0.3">
      <c r="A39" s="3" t="s">
        <v>235</v>
      </c>
      <c r="B39" s="23">
        <v>34500</v>
      </c>
      <c r="C39" s="25">
        <v>22195.15</v>
      </c>
      <c r="D39" s="168">
        <v>0.55439364005199332</v>
      </c>
      <c r="E39" s="52">
        <v>34500</v>
      </c>
      <c r="F39" s="8">
        <v>0</v>
      </c>
      <c r="G39" s="52">
        <v>26573.300000000003</v>
      </c>
      <c r="H39" s="52">
        <v>29616</v>
      </c>
      <c r="I39" s="52">
        <v>17645</v>
      </c>
      <c r="J39" s="83">
        <v>20601</v>
      </c>
    </row>
    <row r="40" spans="1:10" x14ac:dyDescent="0.3">
      <c r="A40" s="16" t="s">
        <v>2</v>
      </c>
      <c r="B40" s="68">
        <v>8619351.5500000007</v>
      </c>
      <c r="C40" s="76">
        <v>6133413.3927240334</v>
      </c>
      <c r="D40" s="77">
        <v>0.4053107133174807</v>
      </c>
      <c r="E40" s="76">
        <v>7737032</v>
      </c>
      <c r="F40" s="77">
        <v>0.11403850339510035</v>
      </c>
      <c r="G40" s="76">
        <v>5387516.0999999987</v>
      </c>
      <c r="H40" s="76">
        <v>7656875</v>
      </c>
      <c r="I40" s="76">
        <v>7373133</v>
      </c>
      <c r="J40" s="71">
        <v>7214589</v>
      </c>
    </row>
    <row r="41" spans="1:10" x14ac:dyDescent="0.3">
      <c r="A41" s="6"/>
      <c r="B41" s="72"/>
      <c r="C41" s="72"/>
      <c r="E41" s="72"/>
    </row>
    <row r="42" spans="1:10" x14ac:dyDescent="0.3">
      <c r="A42" s="266" t="s">
        <v>9</v>
      </c>
      <c r="B42" s="45"/>
      <c r="C42" s="45"/>
      <c r="D42" s="170"/>
      <c r="E42" s="45"/>
      <c r="F42" s="170"/>
      <c r="G42" s="45"/>
      <c r="H42" s="75"/>
      <c r="I42" s="45"/>
      <c r="J42" s="45"/>
    </row>
    <row r="43" spans="1:10" ht="43.2" x14ac:dyDescent="0.3">
      <c r="A43" s="267"/>
      <c r="B43" s="22" t="s">
        <v>398</v>
      </c>
      <c r="C43" s="22" t="s">
        <v>407</v>
      </c>
      <c r="D43" s="171" t="s">
        <v>409</v>
      </c>
      <c r="E43" s="22" t="s">
        <v>95</v>
      </c>
      <c r="F43" s="171" t="s">
        <v>397</v>
      </c>
      <c r="G43" s="47" t="s">
        <v>414</v>
      </c>
      <c r="H43" s="47" t="s">
        <v>88</v>
      </c>
      <c r="I43" s="50" t="s">
        <v>89</v>
      </c>
      <c r="J43" s="51" t="s">
        <v>90</v>
      </c>
    </row>
    <row r="44" spans="1:10" x14ac:dyDescent="0.3">
      <c r="A44" s="2" t="s">
        <v>10</v>
      </c>
      <c r="B44" s="78">
        <v>2229670.7400000002</v>
      </c>
      <c r="C44" s="94">
        <v>1860638.1327240339</v>
      </c>
      <c r="D44" s="172">
        <v>0.19833658183479819</v>
      </c>
      <c r="E44" s="79">
        <v>1976483</v>
      </c>
      <c r="F44" s="211">
        <v>0.1281001354426019</v>
      </c>
      <c r="G44" s="79">
        <v>1709934.57</v>
      </c>
      <c r="H44" s="79">
        <v>2083796</v>
      </c>
      <c r="I44" s="64">
        <v>2247138</v>
      </c>
      <c r="J44" s="67">
        <v>2233412</v>
      </c>
    </row>
    <row r="45" spans="1:10" x14ac:dyDescent="0.3">
      <c r="A45" s="3" t="s">
        <v>11</v>
      </c>
      <c r="B45" s="23">
        <v>1488342.77</v>
      </c>
      <c r="C45" s="25">
        <v>1275379.4504215943</v>
      </c>
      <c r="D45" s="168">
        <v>0.16698035985134285</v>
      </c>
      <c r="E45" s="52">
        <v>1356643</v>
      </c>
      <c r="F45" s="8">
        <v>9.7077691035887925E-2</v>
      </c>
      <c r="G45" s="52">
        <v>1200427.2200000002</v>
      </c>
      <c r="H45" s="52">
        <v>1430003</v>
      </c>
      <c r="I45" s="82">
        <v>1560251</v>
      </c>
      <c r="J45" s="83">
        <v>1547380</v>
      </c>
    </row>
    <row r="46" spans="1:10" x14ac:dyDescent="0.3">
      <c r="A46" s="3" t="s">
        <v>12</v>
      </c>
      <c r="B46" s="23">
        <v>38872.800000000003</v>
      </c>
      <c r="C46" s="25">
        <v>1839.7266827333724</v>
      </c>
      <c r="D46" s="168">
        <v>20.129660380989186</v>
      </c>
      <c r="E46" s="52">
        <v>3036</v>
      </c>
      <c r="F46" s="8">
        <v>11.803952569169962</v>
      </c>
      <c r="G46" s="52">
        <v>6649.96</v>
      </c>
      <c r="H46" s="52">
        <v>43823</v>
      </c>
      <c r="I46" s="82">
        <v>20356</v>
      </c>
      <c r="J46" s="83">
        <v>29853</v>
      </c>
    </row>
    <row r="47" spans="1:10" x14ac:dyDescent="0.3">
      <c r="A47" s="3" t="s">
        <v>13</v>
      </c>
      <c r="B47" s="23">
        <v>507525.25</v>
      </c>
      <c r="C47" s="25">
        <v>426687.66865058098</v>
      </c>
      <c r="D47" s="168">
        <v>0.1894537557297391</v>
      </c>
      <c r="E47" s="52">
        <v>448936</v>
      </c>
      <c r="F47" s="8">
        <v>0.1305069096708662</v>
      </c>
      <c r="G47" s="52">
        <v>387884</v>
      </c>
      <c r="H47" s="52">
        <v>475538</v>
      </c>
      <c r="I47" s="82">
        <v>527095</v>
      </c>
      <c r="J47" s="83">
        <v>528981</v>
      </c>
    </row>
    <row r="48" spans="1:10" x14ac:dyDescent="0.3">
      <c r="A48" s="3" t="s">
        <v>14</v>
      </c>
      <c r="B48" s="23">
        <v>88066.32</v>
      </c>
      <c r="C48" s="25">
        <v>85644.102460817929</v>
      </c>
      <c r="D48" s="168">
        <v>2.8282362352857193E-2</v>
      </c>
      <c r="E48" s="52">
        <v>81600</v>
      </c>
      <c r="F48" s="8">
        <v>7.9244117647058854E-2</v>
      </c>
      <c r="G48" s="52">
        <v>75056.960000000006</v>
      </c>
      <c r="H48" s="52">
        <v>67456</v>
      </c>
      <c r="I48" s="82">
        <v>76850</v>
      </c>
      <c r="J48" s="83">
        <v>56891</v>
      </c>
    </row>
    <row r="49" spans="1:10" x14ac:dyDescent="0.3">
      <c r="A49" s="3" t="s">
        <v>15</v>
      </c>
      <c r="B49" s="23">
        <v>51828.119999999995</v>
      </c>
      <c r="C49" s="25">
        <v>36822.950655017128</v>
      </c>
      <c r="D49" s="168">
        <v>0.40749502899867185</v>
      </c>
      <c r="E49" s="52">
        <v>41616</v>
      </c>
      <c r="F49" s="8">
        <v>0.24538927335640137</v>
      </c>
      <c r="G49" s="52">
        <v>30375.15</v>
      </c>
      <c r="H49" s="52">
        <v>40460</v>
      </c>
      <c r="I49" s="82">
        <v>37969</v>
      </c>
      <c r="J49" s="83">
        <v>41226</v>
      </c>
    </row>
    <row r="50" spans="1:10" x14ac:dyDescent="0.3">
      <c r="A50" s="3" t="s">
        <v>412</v>
      </c>
      <c r="B50" s="23">
        <v>55035.48000000001</v>
      </c>
      <c r="C50" s="25">
        <v>34264.233853290396</v>
      </c>
      <c r="D50" s="168">
        <v>0.60620780945069774</v>
      </c>
      <c r="E50" s="52">
        <v>44652</v>
      </c>
      <c r="F50" s="8">
        <v>0.23254232733136271</v>
      </c>
      <c r="G50" s="52">
        <v>9541.2800000000007</v>
      </c>
      <c r="H50" s="52">
        <v>26516</v>
      </c>
      <c r="I50" s="84">
        <v>24617</v>
      </c>
      <c r="J50" s="85">
        <v>29081</v>
      </c>
    </row>
    <row r="51" spans="1:10" x14ac:dyDescent="0.3">
      <c r="A51" s="2" t="s">
        <v>16</v>
      </c>
      <c r="B51" s="78">
        <v>5625682.8600000003</v>
      </c>
      <c r="C51" s="94">
        <v>3962198.06</v>
      </c>
      <c r="D51" s="172">
        <v>0.41983888104775868</v>
      </c>
      <c r="E51" s="79">
        <v>4977140</v>
      </c>
      <c r="F51" s="211">
        <v>0.13030432336643138</v>
      </c>
      <c r="G51" s="79">
        <v>3271950.6799999997</v>
      </c>
      <c r="H51" s="79">
        <v>4963030</v>
      </c>
      <c r="I51" s="64">
        <v>4428701</v>
      </c>
      <c r="J51" s="67">
        <v>4283680</v>
      </c>
    </row>
    <row r="52" spans="1:10" s="6" customFormat="1" x14ac:dyDescent="0.3">
      <c r="A52" s="3" t="s">
        <v>17</v>
      </c>
      <c r="B52" s="23">
        <v>5262057.8600000003</v>
      </c>
      <c r="C52" s="25">
        <v>3628818.89</v>
      </c>
      <c r="D52" s="168">
        <v>0.45007453375552742</v>
      </c>
      <c r="E52" s="52">
        <v>4504144</v>
      </c>
      <c r="F52" s="8">
        <v>0.16827034393216556</v>
      </c>
      <c r="G52" s="52">
        <v>2921136.6199999996</v>
      </c>
      <c r="H52" s="52">
        <v>4146007</v>
      </c>
      <c r="I52" s="82">
        <v>3528017</v>
      </c>
      <c r="J52" s="83">
        <v>3478948</v>
      </c>
    </row>
    <row r="53" spans="1:10" x14ac:dyDescent="0.3">
      <c r="A53" s="3" t="s">
        <v>18</v>
      </c>
      <c r="B53" s="23">
        <v>363625</v>
      </c>
      <c r="C53" s="25">
        <v>333379.17000000004</v>
      </c>
      <c r="D53" s="168">
        <v>9.0725014403269189E-2</v>
      </c>
      <c r="E53" s="52">
        <v>472996</v>
      </c>
      <c r="F53" s="8">
        <v>-0.23123028524554123</v>
      </c>
      <c r="G53" s="52">
        <v>350814.05999999994</v>
      </c>
      <c r="H53" s="52">
        <v>817023</v>
      </c>
      <c r="I53" s="84">
        <v>900684</v>
      </c>
      <c r="J53" s="85">
        <v>804732</v>
      </c>
    </row>
    <row r="54" spans="1:10" x14ac:dyDescent="0.3">
      <c r="A54" s="2" t="s">
        <v>19</v>
      </c>
      <c r="B54" s="78">
        <v>617850</v>
      </c>
      <c r="C54" s="94">
        <v>288278.66000000003</v>
      </c>
      <c r="D54" s="172">
        <v>1.1432387676562668</v>
      </c>
      <c r="E54" s="79">
        <v>618186</v>
      </c>
      <c r="F54" s="211">
        <v>-5.4352573497296053E-4</v>
      </c>
      <c r="G54" s="79">
        <v>389053.47</v>
      </c>
      <c r="H54" s="79">
        <v>483495</v>
      </c>
      <c r="I54" s="64">
        <v>500184</v>
      </c>
      <c r="J54" s="67">
        <v>556823</v>
      </c>
    </row>
    <row r="55" spans="1:10" x14ac:dyDescent="0.3">
      <c r="A55" s="3" t="s">
        <v>20</v>
      </c>
      <c r="B55" s="23">
        <v>200100</v>
      </c>
      <c r="C55" s="25">
        <v>19687.150000000001</v>
      </c>
      <c r="D55" s="168">
        <v>9.1639902169689353</v>
      </c>
      <c r="E55" s="52">
        <v>132806</v>
      </c>
      <c r="F55" s="8">
        <v>0.50670903423038105</v>
      </c>
      <c r="G55" s="52">
        <v>34343.939999999995</v>
      </c>
      <c r="H55" s="52">
        <v>73973</v>
      </c>
      <c r="I55" s="82">
        <v>149840</v>
      </c>
      <c r="J55" s="83">
        <v>167375</v>
      </c>
    </row>
    <row r="56" spans="1:10" x14ac:dyDescent="0.3">
      <c r="A56" s="11" t="s">
        <v>419</v>
      </c>
      <c r="B56" s="87">
        <v>417750</v>
      </c>
      <c r="C56" s="126">
        <v>268591.51</v>
      </c>
      <c r="D56" s="173">
        <v>0.55533583321378988</v>
      </c>
      <c r="E56" s="88">
        <v>485380</v>
      </c>
      <c r="F56" s="212">
        <v>-0.13933412996003136</v>
      </c>
      <c r="G56" s="88">
        <v>354709.52999999997</v>
      </c>
      <c r="H56" s="88">
        <v>409522</v>
      </c>
      <c r="I56" s="84">
        <v>350344</v>
      </c>
      <c r="J56" s="85">
        <v>389448</v>
      </c>
    </row>
    <row r="57" spans="1:10" s="1" customFormat="1" x14ac:dyDescent="0.3">
      <c r="A57" s="5" t="s">
        <v>94</v>
      </c>
      <c r="B57" s="63">
        <v>0</v>
      </c>
      <c r="C57" s="91">
        <v>461.42999999999995</v>
      </c>
      <c r="D57" s="167">
        <v>-1</v>
      </c>
      <c r="E57" s="91">
        <v>0</v>
      </c>
      <c r="F57" s="65" t="s">
        <v>469</v>
      </c>
      <c r="G57" s="90">
        <v>1037.75</v>
      </c>
      <c r="H57" s="90">
        <v>627</v>
      </c>
      <c r="I57" s="64">
        <v>1001</v>
      </c>
      <c r="J57" s="67">
        <v>1136</v>
      </c>
    </row>
    <row r="58" spans="1:10" x14ac:dyDescent="0.3">
      <c r="A58" s="3" t="s">
        <v>94</v>
      </c>
      <c r="B58" s="23">
        <v>0</v>
      </c>
      <c r="C58" s="25">
        <v>461.42999999999995</v>
      </c>
      <c r="D58" s="168">
        <v>-1</v>
      </c>
      <c r="E58" s="52">
        <v>0</v>
      </c>
      <c r="F58" s="8" t="s">
        <v>469</v>
      </c>
      <c r="G58" s="52">
        <v>1037.75</v>
      </c>
      <c r="H58" s="52">
        <v>627</v>
      </c>
      <c r="I58" s="88">
        <v>1001</v>
      </c>
      <c r="J58" s="85">
        <v>1136</v>
      </c>
    </row>
    <row r="59" spans="1:10" x14ac:dyDescent="0.3">
      <c r="A59" s="2" t="s">
        <v>22</v>
      </c>
      <c r="B59" s="78">
        <v>0</v>
      </c>
      <c r="C59" s="94">
        <v>416.35</v>
      </c>
      <c r="D59" s="172">
        <v>-1</v>
      </c>
      <c r="E59" s="79">
        <v>0</v>
      </c>
      <c r="F59" s="211" t="s">
        <v>469</v>
      </c>
      <c r="G59" s="79">
        <v>0</v>
      </c>
      <c r="H59" s="79">
        <v>0</v>
      </c>
      <c r="I59" s="64">
        <v>0</v>
      </c>
      <c r="J59" s="67">
        <v>0</v>
      </c>
    </row>
    <row r="60" spans="1:10" x14ac:dyDescent="0.3">
      <c r="A60" s="3" t="s">
        <v>417</v>
      </c>
      <c r="B60" s="23">
        <v>0</v>
      </c>
      <c r="C60" s="25">
        <v>416.35</v>
      </c>
      <c r="D60" s="168">
        <v>-1</v>
      </c>
      <c r="E60" s="52">
        <v>0</v>
      </c>
      <c r="F60" s="8" t="s">
        <v>469</v>
      </c>
      <c r="G60" s="52">
        <v>0</v>
      </c>
      <c r="H60" s="52">
        <v>0</v>
      </c>
      <c r="I60" s="84">
        <v>0</v>
      </c>
      <c r="J60" s="85">
        <v>0</v>
      </c>
    </row>
    <row r="61" spans="1:10" x14ac:dyDescent="0.3">
      <c r="A61" s="2" t="s">
        <v>23</v>
      </c>
      <c r="B61" s="78">
        <v>146147.95000000001</v>
      </c>
      <c r="C61" s="94">
        <v>21420.760000000002</v>
      </c>
      <c r="D61" s="172">
        <v>5.8227247772721418</v>
      </c>
      <c r="E61" s="79">
        <v>165223</v>
      </c>
      <c r="F61" s="211">
        <v>-0.11545033076508715</v>
      </c>
      <c r="G61" s="79">
        <v>15539.630000000001</v>
      </c>
      <c r="H61" s="79">
        <v>125927</v>
      </c>
      <c r="I61" s="64">
        <v>196109</v>
      </c>
      <c r="J61" s="67">
        <v>139538</v>
      </c>
    </row>
    <row r="62" spans="1:10" x14ac:dyDescent="0.3">
      <c r="A62" s="3" t="s">
        <v>420</v>
      </c>
      <c r="B62" s="23">
        <v>56040</v>
      </c>
      <c r="C62" s="25">
        <v>13760</v>
      </c>
      <c r="D62" s="168">
        <v>3.0726744186046515</v>
      </c>
      <c r="E62" s="52">
        <v>71856</v>
      </c>
      <c r="F62" s="8">
        <v>-0.22010688042752169</v>
      </c>
      <c r="G62" s="52">
        <v>5407.82</v>
      </c>
      <c r="H62" s="52">
        <v>52408</v>
      </c>
      <c r="I62" s="82">
        <v>67161</v>
      </c>
      <c r="J62" s="83">
        <v>57037</v>
      </c>
    </row>
    <row r="63" spans="1:10" x14ac:dyDescent="0.3">
      <c r="A63" s="3" t="s">
        <v>24</v>
      </c>
      <c r="B63" s="23">
        <v>40832.949999999997</v>
      </c>
      <c r="C63" s="25">
        <v>4077.1099999999997</v>
      </c>
      <c r="D63" s="168">
        <v>9.0151700591840793</v>
      </c>
      <c r="E63" s="52">
        <v>56417</v>
      </c>
      <c r="F63" s="8">
        <v>-0.27622968254249614</v>
      </c>
      <c r="G63" s="52">
        <v>8538.9600000000009</v>
      </c>
      <c r="H63" s="52">
        <v>25874</v>
      </c>
      <c r="I63" s="82">
        <v>58542</v>
      </c>
      <c r="J63" s="83">
        <v>52545</v>
      </c>
    </row>
    <row r="64" spans="1:10" x14ac:dyDescent="0.3">
      <c r="A64" s="3" t="s">
        <v>23</v>
      </c>
      <c r="B64" s="23">
        <v>49275</v>
      </c>
      <c r="C64" s="25">
        <v>3583.6499999999996</v>
      </c>
      <c r="D64" s="168">
        <v>12.749947679042318</v>
      </c>
      <c r="E64" s="52">
        <v>36950</v>
      </c>
      <c r="F64" s="8">
        <v>0.33355886332882267</v>
      </c>
      <c r="G64" s="52">
        <v>1592.8500000000001</v>
      </c>
      <c r="H64" s="52">
        <v>23342</v>
      </c>
      <c r="I64" s="82">
        <v>34852</v>
      </c>
      <c r="J64" s="83">
        <v>29956</v>
      </c>
    </row>
    <row r="65" spans="1:10" x14ac:dyDescent="0.3">
      <c r="A65" s="11" t="s">
        <v>34</v>
      </c>
      <c r="B65" s="87">
        <v>0</v>
      </c>
      <c r="C65" s="126">
        <v>0</v>
      </c>
      <c r="D65" s="173" t="s">
        <v>469</v>
      </c>
      <c r="E65" s="88">
        <v>0</v>
      </c>
      <c r="F65" s="212" t="s">
        <v>469</v>
      </c>
      <c r="G65" s="88">
        <v>0</v>
      </c>
      <c r="H65" s="88">
        <v>24303</v>
      </c>
      <c r="I65" s="84">
        <v>35554</v>
      </c>
      <c r="J65" s="85">
        <v>0</v>
      </c>
    </row>
    <row r="66" spans="1:10" x14ac:dyDescent="0.3">
      <c r="A66" s="17" t="s">
        <v>2</v>
      </c>
      <c r="B66" s="68">
        <v>8619351.5500000007</v>
      </c>
      <c r="C66" s="76">
        <v>6133413.3927240344</v>
      </c>
      <c r="D66" s="77">
        <v>0.40531071331748048</v>
      </c>
      <c r="E66" s="71">
        <v>7737032</v>
      </c>
      <c r="F66" s="19">
        <v>0.11403850339510035</v>
      </c>
      <c r="G66" s="26">
        <v>5387516.0999999996</v>
      </c>
      <c r="H66" s="26">
        <v>7656875</v>
      </c>
      <c r="I66" s="26">
        <v>7373133</v>
      </c>
      <c r="J66" s="26">
        <v>7214589</v>
      </c>
    </row>
    <row r="68" spans="1:10" x14ac:dyDescent="0.3">
      <c r="D68" s="21"/>
      <c r="F68" s="21"/>
      <c r="H68" s="21"/>
    </row>
  </sheetData>
  <mergeCells count="3">
    <mergeCell ref="A3:A4"/>
    <mergeCell ref="A11:A12"/>
    <mergeCell ref="A42:A43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showGridLines="0" zoomScale="90" zoomScaleNormal="90" zoomScaleSheetLayoutView="80" workbookViewId="0"/>
  </sheetViews>
  <sheetFormatPr defaultRowHeight="14.4" x14ac:dyDescent="0.3"/>
  <cols>
    <col min="1" max="1" width="45.6640625" customWidth="1"/>
    <col min="2" max="3" width="15.6640625" style="21" customWidth="1"/>
    <col min="4" max="4" width="15.6640625" style="169" customWidth="1"/>
    <col min="5" max="5" width="15.6640625" style="21" customWidth="1"/>
    <col min="6" max="6" width="15.6640625" style="169" customWidth="1"/>
    <col min="7" max="7" width="15.6640625" style="21" customWidth="1"/>
    <col min="8" max="8" width="15.6640625" style="74" customWidth="1"/>
    <col min="9" max="10" width="15.6640625" style="21" customWidth="1"/>
  </cols>
  <sheetData>
    <row r="1" spans="1:10" s="28" customFormat="1" ht="18" x14ac:dyDescent="0.35">
      <c r="A1" s="27" t="s">
        <v>440</v>
      </c>
      <c r="B1" s="44"/>
      <c r="C1" s="44"/>
      <c r="D1" s="210"/>
      <c r="E1" s="44"/>
      <c r="F1" s="210"/>
      <c r="G1" s="44"/>
      <c r="H1" s="59"/>
      <c r="I1" s="44"/>
      <c r="J1" s="44"/>
    </row>
    <row r="3" spans="1:10" x14ac:dyDescent="0.3">
      <c r="A3" s="266" t="s">
        <v>87</v>
      </c>
      <c r="B3" s="60"/>
      <c r="C3" s="60"/>
      <c r="D3" s="170"/>
      <c r="E3" s="60"/>
      <c r="F3" s="170"/>
      <c r="G3" s="60"/>
      <c r="H3" s="61"/>
      <c r="I3" s="60"/>
      <c r="J3" s="60"/>
    </row>
    <row r="4" spans="1:10" ht="43.2" x14ac:dyDescent="0.3">
      <c r="A4" s="267"/>
      <c r="B4" s="22" t="s">
        <v>398</v>
      </c>
      <c r="C4" s="22" t="s">
        <v>407</v>
      </c>
      <c r="D4" s="171" t="s">
        <v>409</v>
      </c>
      <c r="E4" s="22" t="s">
        <v>95</v>
      </c>
      <c r="F4" s="171" t="s">
        <v>397</v>
      </c>
      <c r="G4" s="47" t="s">
        <v>414</v>
      </c>
      <c r="H4" s="47" t="s">
        <v>88</v>
      </c>
      <c r="I4" s="50" t="s">
        <v>89</v>
      </c>
      <c r="J4" s="51" t="s">
        <v>90</v>
      </c>
    </row>
    <row r="5" spans="1:10" s="6" customFormat="1" x14ac:dyDescent="0.3">
      <c r="A5" s="2" t="s">
        <v>441</v>
      </c>
      <c r="B5" s="63">
        <v>2721186.05</v>
      </c>
      <c r="C5" s="90">
        <v>1168962.5411491261</v>
      </c>
      <c r="D5" s="167">
        <v>1.3278641994165103</v>
      </c>
      <c r="E5" s="90">
        <v>1820242</v>
      </c>
      <c r="F5" s="65">
        <v>0.49495839014812315</v>
      </c>
      <c r="G5" s="91">
        <v>945742.65999999957</v>
      </c>
      <c r="H5" s="91">
        <v>1727232</v>
      </c>
      <c r="I5" s="90">
        <v>2107321</v>
      </c>
      <c r="J5" s="92">
        <v>1917684</v>
      </c>
    </row>
    <row r="6" spans="1:10" x14ac:dyDescent="0.3">
      <c r="A6" s="16" t="s">
        <v>2</v>
      </c>
      <c r="B6" s="68">
        <v>2721186.05</v>
      </c>
      <c r="C6" s="69">
        <v>1168962.5411491261</v>
      </c>
      <c r="D6" s="77">
        <v>1.3278641994165103</v>
      </c>
      <c r="E6" s="69">
        <v>1820242</v>
      </c>
      <c r="F6" s="70">
        <v>0.49495839014812315</v>
      </c>
      <c r="G6" s="69">
        <v>945742.65999999957</v>
      </c>
      <c r="H6" s="69">
        <v>1727232</v>
      </c>
      <c r="I6" s="69">
        <v>2107321</v>
      </c>
      <c r="J6" s="71">
        <v>1917684</v>
      </c>
    </row>
    <row r="7" spans="1:10" x14ac:dyDescent="0.3">
      <c r="A7" s="6"/>
      <c r="B7" s="72"/>
      <c r="C7" s="72"/>
      <c r="E7" s="72"/>
    </row>
    <row r="8" spans="1:10" x14ac:dyDescent="0.3">
      <c r="A8" s="266" t="s">
        <v>3</v>
      </c>
      <c r="B8" s="45"/>
      <c r="C8" s="45"/>
      <c r="D8" s="170"/>
      <c r="E8" s="45"/>
      <c r="F8" s="170"/>
      <c r="G8" s="45"/>
      <c r="H8" s="75"/>
      <c r="I8" s="45"/>
      <c r="J8" s="45"/>
    </row>
    <row r="9" spans="1:10" ht="43.2" x14ac:dyDescent="0.3">
      <c r="A9" s="267"/>
      <c r="B9" s="22" t="s">
        <v>398</v>
      </c>
      <c r="C9" s="22" t="s">
        <v>407</v>
      </c>
      <c r="D9" s="171" t="s">
        <v>409</v>
      </c>
      <c r="E9" s="22" t="s">
        <v>95</v>
      </c>
      <c r="F9" s="171" t="s">
        <v>397</v>
      </c>
      <c r="G9" s="47" t="s">
        <v>414</v>
      </c>
      <c r="H9" s="47" t="s">
        <v>88</v>
      </c>
      <c r="I9" s="50" t="s">
        <v>89</v>
      </c>
      <c r="J9" s="51" t="s">
        <v>90</v>
      </c>
    </row>
    <row r="10" spans="1:10" x14ac:dyDescent="0.3">
      <c r="A10" s="3" t="s">
        <v>442</v>
      </c>
      <c r="B10" s="23">
        <v>431723.49999999994</v>
      </c>
      <c r="C10" s="52">
        <v>89084.97</v>
      </c>
      <c r="D10" s="168">
        <v>3.8461990838634161</v>
      </c>
      <c r="E10" s="52">
        <v>0</v>
      </c>
      <c r="F10" s="8" t="s">
        <v>469</v>
      </c>
      <c r="G10" s="52">
        <v>0</v>
      </c>
      <c r="H10" s="52">
        <v>0</v>
      </c>
      <c r="I10" s="52">
        <v>0</v>
      </c>
      <c r="J10" s="57">
        <v>0</v>
      </c>
    </row>
    <row r="11" spans="1:10" x14ac:dyDescent="0.3">
      <c r="A11" s="3" t="s">
        <v>132</v>
      </c>
      <c r="B11" s="23">
        <v>257786.52999999994</v>
      </c>
      <c r="C11" s="52">
        <v>181544.03776608978</v>
      </c>
      <c r="D11" s="168">
        <v>0.41996693018442577</v>
      </c>
      <c r="E11" s="52">
        <v>220968</v>
      </c>
      <c r="F11" s="8">
        <v>0.16662380978241176</v>
      </c>
      <c r="G11" s="52">
        <v>150083.23000000004</v>
      </c>
      <c r="H11" s="52">
        <v>204823</v>
      </c>
      <c r="I11" s="52">
        <v>260714</v>
      </c>
      <c r="J11" s="83">
        <v>214645</v>
      </c>
    </row>
    <row r="12" spans="1:10" x14ac:dyDescent="0.3">
      <c r="A12" s="3" t="s">
        <v>133</v>
      </c>
      <c r="B12" s="23">
        <v>135000</v>
      </c>
      <c r="C12" s="52">
        <v>64950.080000000002</v>
      </c>
      <c r="D12" s="168">
        <v>1.0785193798067683</v>
      </c>
      <c r="E12" s="52">
        <v>92225</v>
      </c>
      <c r="F12" s="8">
        <v>0.4638113309840064</v>
      </c>
      <c r="G12" s="52">
        <v>61248.729999999996</v>
      </c>
      <c r="H12" s="52">
        <v>132144</v>
      </c>
      <c r="I12" s="52">
        <v>129459</v>
      </c>
      <c r="J12" s="83">
        <v>195814</v>
      </c>
    </row>
    <row r="13" spans="1:10" x14ac:dyDescent="0.3">
      <c r="A13" s="3" t="s">
        <v>134</v>
      </c>
      <c r="B13" s="23">
        <v>191340</v>
      </c>
      <c r="C13" s="52">
        <v>82755.22</v>
      </c>
      <c r="D13" s="168">
        <v>1.3121200088646976</v>
      </c>
      <c r="E13" s="52">
        <v>155650</v>
      </c>
      <c r="F13" s="8">
        <v>0.229296498554449</v>
      </c>
      <c r="G13" s="52">
        <v>31736.91</v>
      </c>
      <c r="H13" s="52">
        <v>174790</v>
      </c>
      <c r="I13" s="52">
        <v>213328</v>
      </c>
      <c r="J13" s="83">
        <v>198478</v>
      </c>
    </row>
    <row r="14" spans="1:10" x14ac:dyDescent="0.3">
      <c r="A14" s="3" t="s">
        <v>135</v>
      </c>
      <c r="B14" s="23">
        <v>224800</v>
      </c>
      <c r="C14" s="52">
        <v>61503.76</v>
      </c>
      <c r="D14" s="168">
        <v>2.6550610889480577</v>
      </c>
      <c r="E14" s="52">
        <v>153000</v>
      </c>
      <c r="F14" s="8">
        <v>0.4692810457516341</v>
      </c>
      <c r="G14" s="52">
        <v>48673.41</v>
      </c>
      <c r="H14" s="52">
        <v>168750</v>
      </c>
      <c r="I14" s="52">
        <v>193470</v>
      </c>
      <c r="J14" s="83">
        <v>164278</v>
      </c>
    </row>
    <row r="15" spans="1:10" x14ac:dyDescent="0.3">
      <c r="A15" s="3" t="s">
        <v>136</v>
      </c>
      <c r="B15" s="23">
        <v>411164.3</v>
      </c>
      <c r="C15" s="52">
        <v>50782.61</v>
      </c>
      <c r="D15" s="168">
        <v>7.0965570694377469</v>
      </c>
      <c r="E15" s="52">
        <v>357750</v>
      </c>
      <c r="F15" s="8">
        <v>0.14930621942697408</v>
      </c>
      <c r="G15" s="52">
        <v>34299.370000000003</v>
      </c>
      <c r="H15" s="52">
        <v>332554</v>
      </c>
      <c r="I15" s="52">
        <v>650524</v>
      </c>
      <c r="J15" s="83">
        <v>412928</v>
      </c>
    </row>
    <row r="16" spans="1:10" x14ac:dyDescent="0.3">
      <c r="A16" s="3" t="s">
        <v>137</v>
      </c>
      <c r="B16" s="23">
        <v>346283.2</v>
      </c>
      <c r="C16" s="52">
        <v>214786.79000000004</v>
      </c>
      <c r="D16" s="168">
        <v>0.61221833055934183</v>
      </c>
      <c r="E16" s="52">
        <v>269198</v>
      </c>
      <c r="F16" s="8">
        <v>0.28635131018804016</v>
      </c>
      <c r="G16" s="52">
        <v>211046.79</v>
      </c>
      <c r="H16" s="52">
        <v>245668</v>
      </c>
      <c r="I16" s="52">
        <v>209769</v>
      </c>
      <c r="J16" s="83">
        <v>218225</v>
      </c>
    </row>
    <row r="17" spans="1:10" x14ac:dyDescent="0.3">
      <c r="A17" s="3" t="s">
        <v>138</v>
      </c>
      <c r="B17" s="23">
        <v>576206.52</v>
      </c>
      <c r="C17" s="52">
        <v>336586.10338303668</v>
      </c>
      <c r="D17" s="168">
        <v>0.71191417057487394</v>
      </c>
      <c r="E17" s="52">
        <v>411695</v>
      </c>
      <c r="F17" s="8">
        <v>0.39959562297331774</v>
      </c>
      <c r="G17" s="52">
        <v>316851.97000000003</v>
      </c>
      <c r="H17" s="52">
        <v>324696</v>
      </c>
      <c r="I17" s="52">
        <v>314074</v>
      </c>
      <c r="J17" s="83">
        <v>333790</v>
      </c>
    </row>
    <row r="18" spans="1:10" x14ac:dyDescent="0.3">
      <c r="A18" s="3" t="s">
        <v>139</v>
      </c>
      <c r="B18" s="23">
        <v>146882</v>
      </c>
      <c r="C18" s="52">
        <v>86968.97</v>
      </c>
      <c r="D18" s="168">
        <v>0.68890122534508569</v>
      </c>
      <c r="E18" s="52">
        <v>159756</v>
      </c>
      <c r="F18" s="8">
        <v>-8.058539272390397E-2</v>
      </c>
      <c r="G18" s="52">
        <v>91802.25</v>
      </c>
      <c r="H18" s="52">
        <v>143807</v>
      </c>
      <c r="I18" s="52">
        <v>135983</v>
      </c>
      <c r="J18" s="83">
        <v>179526</v>
      </c>
    </row>
    <row r="19" spans="1:10" x14ac:dyDescent="0.3">
      <c r="A19" s="16" t="s">
        <v>2</v>
      </c>
      <c r="B19" s="68">
        <v>2721186.05</v>
      </c>
      <c r="C19" s="76">
        <v>1168962.5411491266</v>
      </c>
      <c r="D19" s="77">
        <v>1.327864199416509</v>
      </c>
      <c r="E19" s="76">
        <v>1820242</v>
      </c>
      <c r="F19" s="77">
        <v>0.49495839014812315</v>
      </c>
      <c r="G19" s="76">
        <v>945742.66000000015</v>
      </c>
      <c r="H19" s="76">
        <v>1727232</v>
      </c>
      <c r="I19" s="76">
        <v>2107321</v>
      </c>
      <c r="J19" s="71">
        <v>1917684</v>
      </c>
    </row>
    <row r="20" spans="1:10" x14ac:dyDescent="0.3">
      <c r="A20" s="6"/>
      <c r="B20" s="72"/>
      <c r="C20" s="72"/>
      <c r="E20" s="72"/>
    </row>
    <row r="21" spans="1:10" x14ac:dyDescent="0.3">
      <c r="A21" s="266" t="s">
        <v>9</v>
      </c>
      <c r="B21" s="45"/>
      <c r="C21" s="45"/>
      <c r="D21" s="170"/>
      <c r="E21" s="45"/>
      <c r="F21" s="170"/>
      <c r="G21" s="45"/>
      <c r="H21" s="75"/>
      <c r="I21" s="45"/>
      <c r="J21" s="45"/>
    </row>
    <row r="22" spans="1:10" ht="43.2" x14ac:dyDescent="0.3">
      <c r="A22" s="267"/>
      <c r="B22" s="22" t="s">
        <v>398</v>
      </c>
      <c r="C22" s="22" t="s">
        <v>407</v>
      </c>
      <c r="D22" s="171" t="s">
        <v>409</v>
      </c>
      <c r="E22" s="22" t="s">
        <v>95</v>
      </c>
      <c r="F22" s="171" t="s">
        <v>397</v>
      </c>
      <c r="G22" s="47" t="s">
        <v>414</v>
      </c>
      <c r="H22" s="47" t="s">
        <v>88</v>
      </c>
      <c r="I22" s="50" t="s">
        <v>89</v>
      </c>
      <c r="J22" s="51" t="s">
        <v>90</v>
      </c>
    </row>
    <row r="23" spans="1:10" x14ac:dyDescent="0.3">
      <c r="A23" s="2" t="s">
        <v>10</v>
      </c>
      <c r="B23" s="78">
        <v>1056816.5499999998</v>
      </c>
      <c r="C23" s="79">
        <v>567571.44114912662</v>
      </c>
      <c r="D23" s="172">
        <v>0.86199740399257752</v>
      </c>
      <c r="E23" s="79">
        <v>519767</v>
      </c>
      <c r="F23" s="211">
        <v>1.033250571890866</v>
      </c>
      <c r="G23" s="79">
        <v>453517.33999999997</v>
      </c>
      <c r="H23" s="79">
        <v>499211</v>
      </c>
      <c r="I23" s="64">
        <v>808637</v>
      </c>
      <c r="J23" s="67">
        <v>842947</v>
      </c>
    </row>
    <row r="24" spans="1:10" x14ac:dyDescent="0.3">
      <c r="A24" s="3" t="s">
        <v>11</v>
      </c>
      <c r="B24" s="23">
        <v>633849.19999999995</v>
      </c>
      <c r="C24" s="52">
        <v>349072.32450646517</v>
      </c>
      <c r="D24" s="168">
        <v>0.81581052263643561</v>
      </c>
      <c r="E24" s="52">
        <v>313439</v>
      </c>
      <c r="F24" s="8">
        <v>1.0222410102125132</v>
      </c>
      <c r="G24" s="52">
        <v>281313.93</v>
      </c>
      <c r="H24" s="52">
        <v>279960</v>
      </c>
      <c r="I24" s="82">
        <v>473940</v>
      </c>
      <c r="J24" s="83">
        <v>496867</v>
      </c>
    </row>
    <row r="25" spans="1:10" x14ac:dyDescent="0.3">
      <c r="A25" s="3" t="s">
        <v>12</v>
      </c>
      <c r="B25" s="23">
        <v>16250.82</v>
      </c>
      <c r="C25" s="52">
        <v>7654.444416669945</v>
      </c>
      <c r="D25" s="168">
        <v>1.1230567648526861</v>
      </c>
      <c r="E25" s="52">
        <v>9876</v>
      </c>
      <c r="F25" s="8">
        <v>0.64548602673147015</v>
      </c>
      <c r="G25" s="52">
        <v>9193.52</v>
      </c>
      <c r="H25" s="52">
        <v>16098</v>
      </c>
      <c r="I25" s="82">
        <v>35361</v>
      </c>
      <c r="J25" s="83">
        <v>41424</v>
      </c>
    </row>
    <row r="26" spans="1:10" x14ac:dyDescent="0.3">
      <c r="A26" s="3" t="s">
        <v>13</v>
      </c>
      <c r="B26" s="23">
        <v>224000.33</v>
      </c>
      <c r="C26" s="52">
        <v>126220.98907108734</v>
      </c>
      <c r="D26" s="168">
        <v>0.77466783970329667</v>
      </c>
      <c r="E26" s="52">
        <v>115128</v>
      </c>
      <c r="F26" s="8">
        <v>0.94566334862066559</v>
      </c>
      <c r="G26" s="52">
        <v>100294.65999999999</v>
      </c>
      <c r="H26" s="52">
        <v>100495</v>
      </c>
      <c r="I26" s="82">
        <v>181530</v>
      </c>
      <c r="J26" s="83">
        <v>182933</v>
      </c>
    </row>
    <row r="27" spans="1:10" x14ac:dyDescent="0.3">
      <c r="A27" s="3" t="s">
        <v>14</v>
      </c>
      <c r="B27" s="23">
        <v>92180.159999999989</v>
      </c>
      <c r="C27" s="52">
        <v>48896.504802769225</v>
      </c>
      <c r="D27" s="168">
        <v>0.8852095946698304</v>
      </c>
      <c r="E27" s="52">
        <v>45408</v>
      </c>
      <c r="F27" s="8">
        <v>1.0300422832980969</v>
      </c>
      <c r="G27" s="52">
        <v>41978.130000000005</v>
      </c>
      <c r="H27" s="52">
        <v>29510</v>
      </c>
      <c r="I27" s="82">
        <v>55648</v>
      </c>
      <c r="J27" s="83">
        <v>53912</v>
      </c>
    </row>
    <row r="28" spans="1:10" x14ac:dyDescent="0.3">
      <c r="A28" s="3" t="s">
        <v>15</v>
      </c>
      <c r="B28" s="23">
        <v>39504.120000000003</v>
      </c>
      <c r="C28" s="52">
        <v>16722.34565269946</v>
      </c>
      <c r="D28" s="168">
        <v>1.3623551875106061</v>
      </c>
      <c r="E28" s="52">
        <v>18264</v>
      </c>
      <c r="F28" s="8">
        <v>1.1629500657030225</v>
      </c>
      <c r="G28" s="52">
        <v>12054.300000000001</v>
      </c>
      <c r="H28" s="52">
        <v>55065</v>
      </c>
      <c r="I28" s="82">
        <v>26542</v>
      </c>
      <c r="J28" s="83">
        <v>27886</v>
      </c>
    </row>
    <row r="29" spans="1:10" x14ac:dyDescent="0.3">
      <c r="A29" s="3" t="s">
        <v>412</v>
      </c>
      <c r="B29" s="23">
        <v>47856.48000000001</v>
      </c>
      <c r="C29" s="52">
        <v>18403.562699435417</v>
      </c>
      <c r="D29" s="168">
        <v>1.6003921513234038</v>
      </c>
      <c r="E29" s="52">
        <v>17652</v>
      </c>
      <c r="F29" s="8">
        <v>1.7111080897348749</v>
      </c>
      <c r="G29" s="52">
        <v>8682.8000000000011</v>
      </c>
      <c r="H29" s="52">
        <v>18083</v>
      </c>
      <c r="I29" s="82">
        <v>35616</v>
      </c>
      <c r="J29" s="83">
        <v>39925</v>
      </c>
    </row>
    <row r="30" spans="1:10" x14ac:dyDescent="0.3">
      <c r="A30" s="3" t="s">
        <v>413</v>
      </c>
      <c r="B30" s="23">
        <v>3175.4399999999991</v>
      </c>
      <c r="C30" s="52">
        <v>601.27</v>
      </c>
      <c r="D30" s="168">
        <v>4.2812214146722756</v>
      </c>
      <c r="E30" s="52">
        <v>0</v>
      </c>
      <c r="F30" s="8" t="s">
        <v>469</v>
      </c>
      <c r="G30" s="52">
        <v>0</v>
      </c>
      <c r="H30" s="52">
        <v>0</v>
      </c>
      <c r="I30" s="84">
        <v>0</v>
      </c>
      <c r="J30" s="85">
        <v>0</v>
      </c>
    </row>
    <row r="31" spans="1:10" x14ac:dyDescent="0.3">
      <c r="A31" s="2" t="s">
        <v>16</v>
      </c>
      <c r="B31" s="78">
        <v>739219.5</v>
      </c>
      <c r="C31" s="79">
        <v>337404.58</v>
      </c>
      <c r="D31" s="172">
        <v>1.19089942406828</v>
      </c>
      <c r="E31" s="79">
        <v>552003</v>
      </c>
      <c r="F31" s="211">
        <v>0.33915848283433236</v>
      </c>
      <c r="G31" s="79">
        <v>325236.1700000001</v>
      </c>
      <c r="H31" s="79">
        <v>539286</v>
      </c>
      <c r="I31" s="64">
        <v>512385</v>
      </c>
      <c r="J31" s="67">
        <v>427768</v>
      </c>
    </row>
    <row r="32" spans="1:10" s="6" customFormat="1" x14ac:dyDescent="0.3">
      <c r="A32" s="3" t="s">
        <v>17</v>
      </c>
      <c r="B32" s="23">
        <v>397357.5</v>
      </c>
      <c r="C32" s="52">
        <v>62857.869999999995</v>
      </c>
      <c r="D32" s="168">
        <v>5.3215234623763106</v>
      </c>
      <c r="E32" s="52">
        <v>188024</v>
      </c>
      <c r="F32" s="8">
        <v>1.1133339360932646</v>
      </c>
      <c r="G32" s="52">
        <v>21618.95</v>
      </c>
      <c r="H32" s="52">
        <v>205809</v>
      </c>
      <c r="I32" s="82">
        <v>176974</v>
      </c>
      <c r="J32" s="83">
        <v>63620</v>
      </c>
    </row>
    <row r="33" spans="1:10" x14ac:dyDescent="0.3">
      <c r="A33" s="3" t="s">
        <v>18</v>
      </c>
      <c r="B33" s="23">
        <v>341862</v>
      </c>
      <c r="C33" s="52">
        <v>274546.71000000002</v>
      </c>
      <c r="D33" s="168">
        <v>0.24518702118120439</v>
      </c>
      <c r="E33" s="52">
        <v>363979</v>
      </c>
      <c r="F33" s="8">
        <v>-6.0764494654911405E-2</v>
      </c>
      <c r="G33" s="52">
        <v>303617.22000000009</v>
      </c>
      <c r="H33" s="52">
        <v>333477</v>
      </c>
      <c r="I33" s="84">
        <v>335411</v>
      </c>
      <c r="J33" s="85">
        <v>364148</v>
      </c>
    </row>
    <row r="34" spans="1:10" x14ac:dyDescent="0.3">
      <c r="A34" s="2" t="s">
        <v>19</v>
      </c>
      <c r="B34" s="78">
        <v>491980</v>
      </c>
      <c r="C34" s="79">
        <v>86789.319999999992</v>
      </c>
      <c r="D34" s="172">
        <v>4.6686698317258397</v>
      </c>
      <c r="E34" s="79">
        <v>412509</v>
      </c>
      <c r="F34" s="211">
        <v>0.19265276636388529</v>
      </c>
      <c r="G34" s="79">
        <v>51289.32</v>
      </c>
      <c r="H34" s="79">
        <v>306943</v>
      </c>
      <c r="I34" s="64">
        <v>301850</v>
      </c>
      <c r="J34" s="67">
        <v>237224</v>
      </c>
    </row>
    <row r="35" spans="1:10" x14ac:dyDescent="0.3">
      <c r="A35" s="3" t="s">
        <v>20</v>
      </c>
      <c r="B35" s="23">
        <v>229270</v>
      </c>
      <c r="C35" s="52">
        <v>25889</v>
      </c>
      <c r="D35" s="168">
        <v>7.855884738692108</v>
      </c>
      <c r="E35" s="52">
        <v>199928</v>
      </c>
      <c r="F35" s="8">
        <v>0.14676283462046347</v>
      </c>
      <c r="G35" s="52">
        <v>9696.5</v>
      </c>
      <c r="H35" s="52">
        <v>168280</v>
      </c>
      <c r="I35" s="82">
        <v>176996</v>
      </c>
      <c r="J35" s="83">
        <v>92502</v>
      </c>
    </row>
    <row r="36" spans="1:10" x14ac:dyDescent="0.3">
      <c r="A36" s="11" t="s">
        <v>419</v>
      </c>
      <c r="B36" s="87">
        <v>262710</v>
      </c>
      <c r="C36" s="88">
        <v>60900.319999999992</v>
      </c>
      <c r="D36" s="173">
        <v>3.3137704366742247</v>
      </c>
      <c r="E36" s="88">
        <v>212581</v>
      </c>
      <c r="F36" s="212">
        <v>0.23581129075505336</v>
      </c>
      <c r="G36" s="88">
        <v>41592.82</v>
      </c>
      <c r="H36" s="88">
        <v>138663</v>
      </c>
      <c r="I36" s="84">
        <v>124854</v>
      </c>
      <c r="J36" s="85">
        <v>144722</v>
      </c>
    </row>
    <row r="37" spans="1:10" s="1" customFormat="1" x14ac:dyDescent="0.3">
      <c r="A37" s="5" t="s">
        <v>94</v>
      </c>
      <c r="B37" s="63">
        <v>0</v>
      </c>
      <c r="C37" s="91">
        <v>114.11</v>
      </c>
      <c r="D37" s="167">
        <v>-1</v>
      </c>
      <c r="E37" s="91">
        <v>0</v>
      </c>
      <c r="F37" s="65" t="s">
        <v>469</v>
      </c>
      <c r="G37" s="90">
        <v>1301.4600000000003</v>
      </c>
      <c r="H37" s="90">
        <v>643</v>
      </c>
      <c r="I37" s="64">
        <v>2020</v>
      </c>
      <c r="J37" s="67">
        <v>1401</v>
      </c>
    </row>
    <row r="38" spans="1:10" x14ac:dyDescent="0.3">
      <c r="A38" s="3" t="s">
        <v>94</v>
      </c>
      <c r="B38" s="23">
        <v>0</v>
      </c>
      <c r="C38" s="52">
        <v>114.11</v>
      </c>
      <c r="D38" s="168">
        <v>-1</v>
      </c>
      <c r="E38" s="52">
        <v>0</v>
      </c>
      <c r="F38" s="8" t="s">
        <v>469</v>
      </c>
      <c r="G38" s="52">
        <v>1301.4600000000003</v>
      </c>
      <c r="H38" s="52">
        <v>643</v>
      </c>
      <c r="I38" s="88">
        <v>2020</v>
      </c>
      <c r="J38" s="85">
        <v>1401</v>
      </c>
    </row>
    <row r="39" spans="1:10" x14ac:dyDescent="0.3">
      <c r="A39" s="2" t="s">
        <v>23</v>
      </c>
      <c r="B39" s="78">
        <v>433170</v>
      </c>
      <c r="C39" s="79">
        <v>177083.09</v>
      </c>
      <c r="D39" s="172">
        <v>1.4461398318721455</v>
      </c>
      <c r="E39" s="79">
        <v>335963</v>
      </c>
      <c r="F39" s="211">
        <v>0.28933840928911825</v>
      </c>
      <c r="G39" s="79">
        <v>114398.37000000001</v>
      </c>
      <c r="H39" s="79">
        <v>381149</v>
      </c>
      <c r="I39" s="64">
        <v>482429</v>
      </c>
      <c r="J39" s="67">
        <v>408344</v>
      </c>
    </row>
    <row r="40" spans="1:10" x14ac:dyDescent="0.3">
      <c r="A40" s="3" t="s">
        <v>420</v>
      </c>
      <c r="B40" s="23">
        <v>160600</v>
      </c>
      <c r="C40" s="52">
        <v>90030</v>
      </c>
      <c r="D40" s="168">
        <v>0.78384982783516599</v>
      </c>
      <c r="E40" s="52">
        <v>141722</v>
      </c>
      <c r="F40" s="8">
        <v>0.13320444250010577</v>
      </c>
      <c r="G40" s="52">
        <v>83225</v>
      </c>
      <c r="H40" s="52">
        <v>180576</v>
      </c>
      <c r="I40" s="82">
        <v>226605</v>
      </c>
      <c r="J40" s="83">
        <v>171702</v>
      </c>
    </row>
    <row r="41" spans="1:10" x14ac:dyDescent="0.3">
      <c r="A41" s="3" t="s">
        <v>24</v>
      </c>
      <c r="B41" s="23">
        <v>228130</v>
      </c>
      <c r="C41" s="52">
        <v>77650.19</v>
      </c>
      <c r="D41" s="168">
        <v>1.9379194049621771</v>
      </c>
      <c r="E41" s="52">
        <v>159923</v>
      </c>
      <c r="F41" s="8">
        <v>0.42649900264502283</v>
      </c>
      <c r="G41" s="52">
        <v>28155.600000000002</v>
      </c>
      <c r="H41" s="52">
        <v>173903</v>
      </c>
      <c r="I41" s="82">
        <v>228361</v>
      </c>
      <c r="J41" s="83">
        <v>220721</v>
      </c>
    </row>
    <row r="42" spans="1:10" x14ac:dyDescent="0.3">
      <c r="A42" s="3" t="s">
        <v>23</v>
      </c>
      <c r="B42" s="23">
        <v>44440</v>
      </c>
      <c r="C42" s="52">
        <v>9402.9</v>
      </c>
      <c r="D42" s="168">
        <v>3.7262014910293635</v>
      </c>
      <c r="E42" s="52">
        <v>34318</v>
      </c>
      <c r="F42" s="8">
        <v>0.29494725799871779</v>
      </c>
      <c r="G42" s="52">
        <v>3017.77</v>
      </c>
      <c r="H42" s="52">
        <v>26670</v>
      </c>
      <c r="I42" s="82">
        <v>27463</v>
      </c>
      <c r="J42" s="83">
        <v>15921</v>
      </c>
    </row>
    <row r="43" spans="1:10" x14ac:dyDescent="0.3">
      <c r="A43" s="11" t="s">
        <v>34</v>
      </c>
      <c r="B43" s="87">
        <v>0</v>
      </c>
      <c r="C43" s="88">
        <v>0</v>
      </c>
      <c r="D43" s="173" t="s">
        <v>469</v>
      </c>
      <c r="E43" s="88">
        <v>0</v>
      </c>
      <c r="F43" s="212" t="s">
        <v>469</v>
      </c>
      <c r="G43" s="88">
        <v>0</v>
      </c>
      <c r="H43" s="88">
        <v>0</v>
      </c>
      <c r="I43" s="84">
        <v>0</v>
      </c>
      <c r="J43" s="85">
        <v>0</v>
      </c>
    </row>
    <row r="44" spans="1:10" x14ac:dyDescent="0.3">
      <c r="A44" s="17" t="s">
        <v>2</v>
      </c>
      <c r="B44" s="68">
        <v>2721186.05</v>
      </c>
      <c r="C44" s="71">
        <v>1168962.5411491266</v>
      </c>
      <c r="D44" s="77">
        <v>1.327864199416509</v>
      </c>
      <c r="E44" s="71">
        <v>1820242</v>
      </c>
      <c r="F44" s="19">
        <v>0.49495839014812315</v>
      </c>
      <c r="G44" s="26">
        <v>945742.65999999992</v>
      </c>
      <c r="H44" s="26">
        <v>1727232</v>
      </c>
      <c r="I44" s="26">
        <v>2107321</v>
      </c>
      <c r="J44" s="26">
        <v>1917684</v>
      </c>
    </row>
  </sheetData>
  <mergeCells count="3">
    <mergeCell ref="A3:A4"/>
    <mergeCell ref="A8:A9"/>
    <mergeCell ref="A21:A22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showGridLines="0" zoomScale="90" zoomScaleNormal="90" zoomScaleSheetLayoutView="80" workbookViewId="0"/>
  </sheetViews>
  <sheetFormatPr defaultRowHeight="14.4" x14ac:dyDescent="0.3"/>
  <cols>
    <col min="1" max="1" width="45.6640625" customWidth="1"/>
    <col min="2" max="3" width="15.6640625" style="21" customWidth="1"/>
    <col min="4" max="4" width="15.6640625" style="74" customWidth="1"/>
    <col min="5" max="5" width="15.6640625" style="21" customWidth="1"/>
    <col min="6" max="6" width="15.6640625" style="74" customWidth="1"/>
    <col min="7" max="7" width="15.6640625" style="21" customWidth="1"/>
    <col min="8" max="8" width="15.6640625" style="74" customWidth="1"/>
    <col min="9" max="10" width="15.6640625" style="21" customWidth="1"/>
  </cols>
  <sheetData>
    <row r="1" spans="1:10" s="28" customFormat="1" ht="18" x14ac:dyDescent="0.35">
      <c r="A1" s="27" t="s">
        <v>293</v>
      </c>
      <c r="B1" s="44"/>
      <c r="C1" s="44"/>
      <c r="D1" s="59"/>
      <c r="E1" s="44"/>
      <c r="F1" s="59"/>
      <c r="G1" s="44"/>
      <c r="H1" s="59"/>
      <c r="I1" s="44"/>
      <c r="J1" s="44"/>
    </row>
    <row r="3" spans="1:10" x14ac:dyDescent="0.3">
      <c r="A3" s="266" t="s">
        <v>87</v>
      </c>
      <c r="B3" s="60"/>
      <c r="C3" s="60"/>
      <c r="D3" s="61"/>
      <c r="E3" s="60"/>
      <c r="F3" s="61"/>
      <c r="G3" s="60"/>
      <c r="H3" s="61"/>
      <c r="I3" s="60"/>
      <c r="J3" s="60"/>
    </row>
    <row r="4" spans="1:10" ht="43.2" x14ac:dyDescent="0.3">
      <c r="A4" s="267"/>
      <c r="B4" s="22" t="s">
        <v>398</v>
      </c>
      <c r="C4" s="22" t="s">
        <v>407</v>
      </c>
      <c r="D4" s="215" t="s">
        <v>409</v>
      </c>
      <c r="E4" s="22" t="s">
        <v>95</v>
      </c>
      <c r="F4" s="215" t="s">
        <v>397</v>
      </c>
      <c r="G4" s="47" t="s">
        <v>414</v>
      </c>
      <c r="H4" s="47" t="s">
        <v>88</v>
      </c>
      <c r="I4" s="50" t="s">
        <v>89</v>
      </c>
      <c r="J4" s="51" t="s">
        <v>90</v>
      </c>
    </row>
    <row r="5" spans="1:10" s="1" customFormat="1" x14ac:dyDescent="0.3">
      <c r="A5" s="2" t="s">
        <v>236</v>
      </c>
      <c r="B5" s="63">
        <v>9702657.0700000003</v>
      </c>
      <c r="C5" s="90">
        <v>3544585.8748371075</v>
      </c>
      <c r="D5" s="216">
        <v>1.7373175351396695</v>
      </c>
      <c r="E5" s="90">
        <v>7483634</v>
      </c>
      <c r="F5" s="65">
        <v>0.29651678182016927</v>
      </c>
      <c r="G5" s="91">
        <v>3365721.4399999995</v>
      </c>
      <c r="H5" s="91">
        <v>8612737</v>
      </c>
      <c r="I5" s="90">
        <v>9399615</v>
      </c>
      <c r="J5" s="92">
        <v>8200113</v>
      </c>
    </row>
    <row r="6" spans="1:10" s="6" customFormat="1" x14ac:dyDescent="0.3">
      <c r="A6" s="3" t="s">
        <v>237</v>
      </c>
      <c r="B6" s="23">
        <v>435525.9</v>
      </c>
      <c r="C6" s="52">
        <v>219333.80000000002</v>
      </c>
      <c r="D6" s="218">
        <v>0.98567617029386256</v>
      </c>
      <c r="E6" s="52">
        <v>410766</v>
      </c>
      <c r="F6" s="62">
        <v>6.0277384204145523E-2</v>
      </c>
      <c r="G6" s="25">
        <v>106219.21999999999</v>
      </c>
      <c r="H6" s="25">
        <v>353188</v>
      </c>
      <c r="I6" s="52">
        <v>328708</v>
      </c>
      <c r="J6" s="57">
        <v>366457</v>
      </c>
    </row>
    <row r="7" spans="1:10" x14ac:dyDescent="0.3">
      <c r="A7" s="16" t="s">
        <v>2</v>
      </c>
      <c r="B7" s="68">
        <v>10138182.970000001</v>
      </c>
      <c r="C7" s="69">
        <v>3763919.6748371073</v>
      </c>
      <c r="D7" s="217">
        <v>1.6935173557971197</v>
      </c>
      <c r="E7" s="69">
        <v>7894400</v>
      </c>
      <c r="F7" s="70">
        <v>0.28422463645115537</v>
      </c>
      <c r="G7" s="69">
        <v>3471940.6599999997</v>
      </c>
      <c r="H7" s="69">
        <v>8965925</v>
      </c>
      <c r="I7" s="69">
        <v>9728323</v>
      </c>
      <c r="J7" s="71">
        <v>8566570</v>
      </c>
    </row>
    <row r="8" spans="1:10" x14ac:dyDescent="0.3">
      <c r="A8" s="6"/>
      <c r="B8" s="72"/>
      <c r="C8" s="72"/>
      <c r="D8" s="73"/>
      <c r="E8" s="72"/>
      <c r="F8" s="73"/>
    </row>
    <row r="9" spans="1:10" x14ac:dyDescent="0.3">
      <c r="A9" s="266" t="s">
        <v>3</v>
      </c>
      <c r="B9" s="45"/>
      <c r="C9" s="45"/>
      <c r="D9" s="75"/>
      <c r="E9" s="45"/>
      <c r="F9" s="75"/>
      <c r="G9" s="45"/>
      <c r="H9" s="75"/>
      <c r="I9" s="45"/>
      <c r="J9" s="45"/>
    </row>
    <row r="10" spans="1:10" ht="43.2" x14ac:dyDescent="0.3">
      <c r="A10" s="267"/>
      <c r="B10" s="22" t="s">
        <v>398</v>
      </c>
      <c r="C10" s="22" t="s">
        <v>407</v>
      </c>
      <c r="D10" s="215" t="s">
        <v>409</v>
      </c>
      <c r="E10" s="22" t="s">
        <v>95</v>
      </c>
      <c r="F10" s="215" t="s">
        <v>397</v>
      </c>
      <c r="G10" s="47" t="s">
        <v>414</v>
      </c>
      <c r="H10" s="47" t="s">
        <v>88</v>
      </c>
      <c r="I10" s="50" t="s">
        <v>89</v>
      </c>
      <c r="J10" s="51" t="s">
        <v>90</v>
      </c>
    </row>
    <row r="11" spans="1:10" x14ac:dyDescent="0.3">
      <c r="A11" s="3" t="s">
        <v>238</v>
      </c>
      <c r="B11" s="23">
        <v>1858598.08</v>
      </c>
      <c r="C11" s="52">
        <v>1230201.1799606523</v>
      </c>
      <c r="D11" s="218">
        <v>0.5108082403720724</v>
      </c>
      <c r="E11" s="52">
        <v>1500105</v>
      </c>
      <c r="F11" s="8">
        <v>0.23897865816059549</v>
      </c>
      <c r="G11" s="52">
        <v>1024991.5300000003</v>
      </c>
      <c r="H11" s="52">
        <v>1470281</v>
      </c>
      <c r="I11" s="52">
        <v>1398923</v>
      </c>
      <c r="J11" s="57">
        <v>1166631</v>
      </c>
    </row>
    <row r="12" spans="1:10" x14ac:dyDescent="0.3">
      <c r="A12" s="3" t="s">
        <v>239</v>
      </c>
      <c r="B12" s="23">
        <v>173196.32</v>
      </c>
      <c r="C12" s="52">
        <v>126577.65999999999</v>
      </c>
      <c r="D12" s="218">
        <v>0.36830085182487982</v>
      </c>
      <c r="E12" s="52">
        <v>205640</v>
      </c>
      <c r="F12" s="8">
        <v>-0.15776930558257141</v>
      </c>
      <c r="G12" s="52">
        <v>47301.890000000007</v>
      </c>
      <c r="H12" s="52">
        <v>209809</v>
      </c>
      <c r="I12" s="52">
        <v>272514</v>
      </c>
      <c r="J12" s="83">
        <v>164031</v>
      </c>
    </row>
    <row r="13" spans="1:10" x14ac:dyDescent="0.3">
      <c r="A13" s="3" t="s">
        <v>240</v>
      </c>
      <c r="B13" s="23">
        <v>0</v>
      </c>
      <c r="C13" s="52">
        <v>0</v>
      </c>
      <c r="D13" s="218" t="s">
        <v>469</v>
      </c>
      <c r="E13" s="52">
        <v>80000</v>
      </c>
      <c r="F13" s="8">
        <v>-1</v>
      </c>
      <c r="G13" s="52">
        <v>0</v>
      </c>
      <c r="H13" s="52">
        <v>380</v>
      </c>
      <c r="I13" s="52">
        <v>83080</v>
      </c>
      <c r="J13" s="83">
        <v>66940</v>
      </c>
    </row>
    <row r="14" spans="1:10" x14ac:dyDescent="0.3">
      <c r="A14" s="3" t="s">
        <v>241</v>
      </c>
      <c r="B14" s="23">
        <v>793549.35000000009</v>
      </c>
      <c r="C14" s="52">
        <v>585429.94487645512</v>
      </c>
      <c r="D14" s="218">
        <v>0.35549839386412829</v>
      </c>
      <c r="E14" s="52">
        <v>663965</v>
      </c>
      <c r="F14" s="8">
        <v>0.19516744105487493</v>
      </c>
      <c r="G14" s="52">
        <v>422648.04</v>
      </c>
      <c r="H14" s="52">
        <v>534367</v>
      </c>
      <c r="I14" s="52">
        <v>499525</v>
      </c>
      <c r="J14" s="83">
        <v>488119</v>
      </c>
    </row>
    <row r="15" spans="1:10" x14ac:dyDescent="0.3">
      <c r="A15" s="3" t="s">
        <v>242</v>
      </c>
      <c r="B15" s="23">
        <v>0</v>
      </c>
      <c r="C15" s="52">
        <v>0</v>
      </c>
      <c r="D15" s="218" t="s">
        <v>469</v>
      </c>
      <c r="E15" s="52">
        <v>0</v>
      </c>
      <c r="F15" s="8" t="s">
        <v>469</v>
      </c>
      <c r="G15" s="52">
        <v>0</v>
      </c>
      <c r="H15" s="52">
        <v>126548</v>
      </c>
      <c r="I15" s="52">
        <v>327740</v>
      </c>
      <c r="J15" s="83">
        <v>173738</v>
      </c>
    </row>
    <row r="16" spans="1:10" x14ac:dyDescent="0.3">
      <c r="A16" s="3" t="s">
        <v>243</v>
      </c>
      <c r="B16" s="23">
        <v>76800</v>
      </c>
      <c r="C16" s="52">
        <v>20308.04</v>
      </c>
      <c r="D16" s="218">
        <v>2.7817534336154548</v>
      </c>
      <c r="E16" s="52">
        <v>138340</v>
      </c>
      <c r="F16" s="8">
        <v>-0.44484603151655344</v>
      </c>
      <c r="G16" s="52">
        <v>40201.240000000005</v>
      </c>
      <c r="H16" s="52">
        <v>103897</v>
      </c>
      <c r="I16" s="52">
        <v>114424</v>
      </c>
      <c r="J16" s="83">
        <v>76294</v>
      </c>
    </row>
    <row r="17" spans="1:10" x14ac:dyDescent="0.3">
      <c r="A17" s="3" t="s">
        <v>244</v>
      </c>
      <c r="B17" s="23">
        <v>41573.160000000003</v>
      </c>
      <c r="C17" s="52">
        <v>6310</v>
      </c>
      <c r="D17" s="218">
        <v>5.5884564183835188</v>
      </c>
      <c r="E17" s="52">
        <v>25800</v>
      </c>
      <c r="F17" s="8">
        <v>0.61136279069767463</v>
      </c>
      <c r="G17" s="52">
        <v>1238.72</v>
      </c>
      <c r="H17" s="52">
        <v>0</v>
      </c>
      <c r="I17" s="52">
        <v>0</v>
      </c>
      <c r="J17" s="83">
        <v>0</v>
      </c>
    </row>
    <row r="18" spans="1:10" x14ac:dyDescent="0.3">
      <c r="A18" s="3" t="s">
        <v>425</v>
      </c>
      <c r="B18" s="23">
        <v>129197.4</v>
      </c>
      <c r="C18" s="52">
        <v>0</v>
      </c>
      <c r="D18" s="218" t="s">
        <v>469</v>
      </c>
      <c r="E18" s="52">
        <v>0</v>
      </c>
      <c r="F18" s="8" t="s">
        <v>469</v>
      </c>
      <c r="G18" s="52">
        <v>0</v>
      </c>
      <c r="H18" s="52">
        <v>0</v>
      </c>
      <c r="I18" s="52">
        <v>0</v>
      </c>
      <c r="J18" s="83">
        <v>0</v>
      </c>
    </row>
    <row r="19" spans="1:10" x14ac:dyDescent="0.3">
      <c r="A19" s="3" t="s">
        <v>245</v>
      </c>
      <c r="B19" s="23">
        <v>6500</v>
      </c>
      <c r="C19" s="52">
        <v>0</v>
      </c>
      <c r="D19" s="218" t="s">
        <v>469</v>
      </c>
      <c r="E19" s="52">
        <v>38400</v>
      </c>
      <c r="F19" s="8">
        <v>-0.83072916666666663</v>
      </c>
      <c r="G19" s="52">
        <v>0</v>
      </c>
      <c r="H19" s="52">
        <v>29703</v>
      </c>
      <c r="I19" s="52">
        <v>37021</v>
      </c>
      <c r="J19" s="83">
        <v>29621</v>
      </c>
    </row>
    <row r="20" spans="1:10" x14ac:dyDescent="0.3">
      <c r="A20" s="3" t="s">
        <v>246</v>
      </c>
      <c r="B20" s="23">
        <v>110615.44</v>
      </c>
      <c r="C20" s="52">
        <v>87045.33</v>
      </c>
      <c r="D20" s="218">
        <v>0.27077971902685638</v>
      </c>
      <c r="E20" s="52">
        <v>115250</v>
      </c>
      <c r="F20" s="8">
        <v>-4.0213101952277674E-2</v>
      </c>
      <c r="G20" s="52">
        <v>34275.07</v>
      </c>
      <c r="H20" s="52">
        <v>70839</v>
      </c>
      <c r="I20" s="52">
        <v>107592</v>
      </c>
      <c r="J20" s="83">
        <v>79739</v>
      </c>
    </row>
    <row r="21" spans="1:10" x14ac:dyDescent="0.3">
      <c r="A21" s="3" t="s">
        <v>247</v>
      </c>
      <c r="B21" s="23">
        <v>0</v>
      </c>
      <c r="C21" s="52">
        <v>0</v>
      </c>
      <c r="D21" s="218" t="s">
        <v>469</v>
      </c>
      <c r="E21" s="52">
        <v>0</v>
      </c>
      <c r="F21" s="8" t="s">
        <v>469</v>
      </c>
      <c r="G21" s="52">
        <v>0</v>
      </c>
      <c r="H21" s="52">
        <v>3875</v>
      </c>
      <c r="I21" s="52">
        <v>17266</v>
      </c>
      <c r="J21" s="83">
        <v>0</v>
      </c>
    </row>
    <row r="22" spans="1:10" x14ac:dyDescent="0.3">
      <c r="A22" s="3" t="s">
        <v>248</v>
      </c>
      <c r="B22" s="23">
        <v>24630.880000000001</v>
      </c>
      <c r="C22" s="52">
        <v>6100</v>
      </c>
      <c r="D22" s="218">
        <v>3.0378491803278687</v>
      </c>
      <c r="E22" s="52">
        <v>24400</v>
      </c>
      <c r="F22" s="8">
        <v>9.4622950819671647E-3</v>
      </c>
      <c r="G22" s="52">
        <v>0</v>
      </c>
      <c r="H22" s="52">
        <v>2291</v>
      </c>
      <c r="I22" s="52">
        <v>206680</v>
      </c>
      <c r="J22" s="83">
        <v>171</v>
      </c>
    </row>
    <row r="23" spans="1:10" x14ac:dyDescent="0.3">
      <c r="A23" s="3" t="s">
        <v>249</v>
      </c>
      <c r="B23" s="23">
        <v>473408.79000000004</v>
      </c>
      <c r="C23" s="52">
        <v>0</v>
      </c>
      <c r="D23" s="218" t="s">
        <v>469</v>
      </c>
      <c r="E23" s="52">
        <v>0</v>
      </c>
      <c r="F23" s="8" t="s">
        <v>469</v>
      </c>
      <c r="G23" s="52">
        <v>392816.73000000004</v>
      </c>
      <c r="H23" s="52">
        <v>359948</v>
      </c>
      <c r="I23" s="52">
        <v>329015</v>
      </c>
      <c r="J23" s="83">
        <v>325646</v>
      </c>
    </row>
    <row r="24" spans="1:10" x14ac:dyDescent="0.3">
      <c r="A24" s="3" t="s">
        <v>341</v>
      </c>
      <c r="B24" s="23">
        <v>0</v>
      </c>
      <c r="C24" s="52">
        <v>0</v>
      </c>
      <c r="D24" s="218" t="s">
        <v>469</v>
      </c>
      <c r="E24" s="52">
        <v>0</v>
      </c>
      <c r="F24" s="8" t="s">
        <v>469</v>
      </c>
      <c r="G24" s="52">
        <v>0</v>
      </c>
      <c r="H24" s="52">
        <v>0</v>
      </c>
      <c r="I24" s="52">
        <v>24183</v>
      </c>
      <c r="J24" s="83">
        <v>162201</v>
      </c>
    </row>
    <row r="25" spans="1:10" x14ac:dyDescent="0.3">
      <c r="A25" s="3" t="s">
        <v>342</v>
      </c>
      <c r="B25" s="23">
        <v>0</v>
      </c>
      <c r="C25" s="52">
        <v>0</v>
      </c>
      <c r="D25" s="218" t="s">
        <v>469</v>
      </c>
      <c r="E25" s="52">
        <v>0</v>
      </c>
      <c r="F25" s="8" t="s">
        <v>469</v>
      </c>
      <c r="G25" s="52">
        <v>0</v>
      </c>
      <c r="H25" s="52">
        <v>0</v>
      </c>
      <c r="I25" s="52">
        <v>7601</v>
      </c>
      <c r="J25" s="83">
        <v>76849</v>
      </c>
    </row>
    <row r="26" spans="1:10" x14ac:dyDescent="0.3">
      <c r="A26" s="3" t="s">
        <v>343</v>
      </c>
      <c r="B26" s="23">
        <v>0</v>
      </c>
      <c r="C26" s="52">
        <v>0</v>
      </c>
      <c r="D26" s="218" t="s">
        <v>469</v>
      </c>
      <c r="E26" s="52">
        <v>0</v>
      </c>
      <c r="F26" s="8" t="s">
        <v>469</v>
      </c>
      <c r="G26" s="52">
        <v>0</v>
      </c>
      <c r="H26" s="52">
        <v>0</v>
      </c>
      <c r="I26" s="52">
        <v>3671</v>
      </c>
      <c r="J26" s="83">
        <v>10132</v>
      </c>
    </row>
    <row r="27" spans="1:10" x14ac:dyDescent="0.3">
      <c r="A27" s="3" t="s">
        <v>344</v>
      </c>
      <c r="B27" s="23">
        <v>0</v>
      </c>
      <c r="C27" s="52">
        <v>0</v>
      </c>
      <c r="D27" s="218" t="s">
        <v>469</v>
      </c>
      <c r="E27" s="52">
        <v>0</v>
      </c>
      <c r="F27" s="8" t="s">
        <v>469</v>
      </c>
      <c r="G27" s="52">
        <v>0</v>
      </c>
      <c r="H27" s="52">
        <v>0</v>
      </c>
      <c r="I27" s="52">
        <v>233</v>
      </c>
      <c r="J27" s="83">
        <v>215542</v>
      </c>
    </row>
    <row r="28" spans="1:10" x14ac:dyDescent="0.3">
      <c r="A28" s="3" t="s">
        <v>426</v>
      </c>
      <c r="B28" s="23">
        <v>2318125.2799999998</v>
      </c>
      <c r="C28" s="52">
        <v>0</v>
      </c>
      <c r="D28" s="218" t="s">
        <v>469</v>
      </c>
      <c r="E28" s="52">
        <v>2028400</v>
      </c>
      <c r="F28" s="8">
        <v>0.14283439163873002</v>
      </c>
      <c r="G28" s="52">
        <v>789.44</v>
      </c>
      <c r="H28" s="52">
        <v>2078034</v>
      </c>
      <c r="I28" s="52">
        <v>2076693</v>
      </c>
      <c r="J28" s="83">
        <v>1951648</v>
      </c>
    </row>
    <row r="29" spans="1:10" x14ac:dyDescent="0.3">
      <c r="A29" s="3" t="s">
        <v>250</v>
      </c>
      <c r="B29" s="23">
        <v>536304.35</v>
      </c>
      <c r="C29" s="52">
        <v>402550</v>
      </c>
      <c r="D29" s="218">
        <v>0.33226766861259471</v>
      </c>
      <c r="E29" s="52">
        <v>609024</v>
      </c>
      <c r="F29" s="8">
        <v>-0.1194035867223624</v>
      </c>
      <c r="G29" s="52">
        <v>324634.35999999993</v>
      </c>
      <c r="H29" s="52">
        <v>1159198</v>
      </c>
      <c r="I29" s="52">
        <v>1132720</v>
      </c>
      <c r="J29" s="83">
        <v>1135219</v>
      </c>
    </row>
    <row r="30" spans="1:10" x14ac:dyDescent="0.3">
      <c r="A30" s="3" t="s">
        <v>251</v>
      </c>
      <c r="B30" s="23">
        <v>0</v>
      </c>
      <c r="C30" s="52">
        <v>0</v>
      </c>
      <c r="D30" s="218" t="s">
        <v>469</v>
      </c>
      <c r="E30" s="52">
        <v>0</v>
      </c>
      <c r="F30" s="8" t="s">
        <v>469</v>
      </c>
      <c r="G30" s="52">
        <v>0</v>
      </c>
      <c r="H30" s="52">
        <v>21954</v>
      </c>
      <c r="I30" s="52">
        <v>62659</v>
      </c>
      <c r="J30" s="83">
        <v>0</v>
      </c>
    </row>
    <row r="31" spans="1:10" x14ac:dyDescent="0.3">
      <c r="A31" s="3" t="s">
        <v>345</v>
      </c>
      <c r="B31" s="23">
        <v>0</v>
      </c>
      <c r="C31" s="52">
        <v>0</v>
      </c>
      <c r="D31" s="218" t="s">
        <v>469</v>
      </c>
      <c r="E31" s="52">
        <v>0</v>
      </c>
      <c r="F31" s="8" t="s">
        <v>469</v>
      </c>
      <c r="G31" s="52">
        <v>0</v>
      </c>
      <c r="H31" s="52">
        <v>0</v>
      </c>
      <c r="I31" s="52">
        <v>2561</v>
      </c>
      <c r="J31" s="83">
        <v>41</v>
      </c>
    </row>
    <row r="32" spans="1:10" x14ac:dyDescent="0.3">
      <c r="A32" s="3" t="s">
        <v>252</v>
      </c>
      <c r="B32" s="23">
        <v>197723.16</v>
      </c>
      <c r="C32" s="52">
        <v>0</v>
      </c>
      <c r="D32" s="218" t="s">
        <v>469</v>
      </c>
      <c r="E32" s="52">
        <v>222000</v>
      </c>
      <c r="F32" s="8">
        <v>-0.10935513513513517</v>
      </c>
      <c r="G32" s="52">
        <v>28427.42</v>
      </c>
      <c r="H32" s="52">
        <v>219592</v>
      </c>
      <c r="I32" s="52">
        <v>227855</v>
      </c>
      <c r="J32" s="83">
        <v>207310</v>
      </c>
    </row>
    <row r="33" spans="1:10" x14ac:dyDescent="0.3">
      <c r="A33" s="3" t="s">
        <v>253</v>
      </c>
      <c r="B33" s="23">
        <v>178135.64</v>
      </c>
      <c r="C33" s="52">
        <v>97047.939999999959</v>
      </c>
      <c r="D33" s="218">
        <v>0.83554272249364692</v>
      </c>
      <c r="E33" s="52">
        <v>204000</v>
      </c>
      <c r="F33" s="8">
        <v>-0.12678607843137246</v>
      </c>
      <c r="G33" s="52">
        <v>166344.60000000006</v>
      </c>
      <c r="H33" s="52">
        <v>522522</v>
      </c>
      <c r="I33" s="52">
        <v>420526</v>
      </c>
      <c r="J33" s="83">
        <v>441695</v>
      </c>
    </row>
    <row r="34" spans="1:10" x14ac:dyDescent="0.3">
      <c r="A34" s="3" t="s">
        <v>254</v>
      </c>
      <c r="B34" s="23">
        <v>77602.149999999994</v>
      </c>
      <c r="C34" s="52">
        <v>0</v>
      </c>
      <c r="D34" s="218" t="s">
        <v>469</v>
      </c>
      <c r="E34" s="52">
        <v>0</v>
      </c>
      <c r="F34" s="8" t="s">
        <v>469</v>
      </c>
      <c r="G34" s="52">
        <v>68166.989999999991</v>
      </c>
      <c r="H34" s="52">
        <v>76278</v>
      </c>
      <c r="I34" s="52">
        <v>72093</v>
      </c>
      <c r="J34" s="83">
        <v>43683</v>
      </c>
    </row>
    <row r="35" spans="1:10" x14ac:dyDescent="0.3">
      <c r="A35" s="3" t="s">
        <v>255</v>
      </c>
      <c r="B35" s="23">
        <v>243648.34</v>
      </c>
      <c r="C35" s="52">
        <v>82344.17</v>
      </c>
      <c r="D35" s="218">
        <v>1.958902129926138</v>
      </c>
      <c r="E35" s="52">
        <v>133600</v>
      </c>
      <c r="F35" s="8">
        <v>0.82371511976047906</v>
      </c>
      <c r="G35" s="52">
        <v>92487.94</v>
      </c>
      <c r="H35" s="52">
        <v>92977</v>
      </c>
      <c r="I35" s="52">
        <v>82832</v>
      </c>
      <c r="J35" s="83">
        <v>87914</v>
      </c>
    </row>
    <row r="36" spans="1:10" x14ac:dyDescent="0.3">
      <c r="A36" s="3" t="s">
        <v>256</v>
      </c>
      <c r="B36" s="23">
        <v>0</v>
      </c>
      <c r="C36" s="52">
        <v>0</v>
      </c>
      <c r="D36" s="218" t="s">
        <v>469</v>
      </c>
      <c r="E36" s="52">
        <v>137200</v>
      </c>
      <c r="F36" s="8">
        <v>-1</v>
      </c>
      <c r="G36" s="52">
        <v>8223.8700000000008</v>
      </c>
      <c r="H36" s="52">
        <v>140012</v>
      </c>
      <c r="I36" s="52">
        <v>83090</v>
      </c>
      <c r="J36" s="83">
        <v>56953</v>
      </c>
    </row>
    <row r="37" spans="1:10" x14ac:dyDescent="0.3">
      <c r="A37" s="3" t="s">
        <v>427</v>
      </c>
      <c r="B37" s="23">
        <v>0</v>
      </c>
      <c r="C37" s="52">
        <v>0</v>
      </c>
      <c r="D37" s="218" t="s">
        <v>469</v>
      </c>
      <c r="E37" s="52">
        <v>0</v>
      </c>
      <c r="F37" s="8" t="s">
        <v>469</v>
      </c>
      <c r="G37" s="52">
        <v>0</v>
      </c>
      <c r="H37" s="52">
        <v>31261</v>
      </c>
      <c r="I37" s="52">
        <v>53061</v>
      </c>
      <c r="J37" s="83">
        <v>125316</v>
      </c>
    </row>
    <row r="38" spans="1:10" x14ac:dyDescent="0.3">
      <c r="A38" s="3" t="s">
        <v>257</v>
      </c>
      <c r="B38" s="23">
        <v>104979.87</v>
      </c>
      <c r="C38" s="52">
        <v>36425</v>
      </c>
      <c r="D38" s="218">
        <v>1.8820829100892245</v>
      </c>
      <c r="E38" s="52">
        <v>72850</v>
      </c>
      <c r="F38" s="8">
        <v>0.44104145504461223</v>
      </c>
      <c r="G38" s="52">
        <v>0</v>
      </c>
      <c r="H38" s="52">
        <v>0</v>
      </c>
      <c r="I38" s="52">
        <v>277903</v>
      </c>
      <c r="J38" s="83">
        <v>0</v>
      </c>
    </row>
    <row r="39" spans="1:10" x14ac:dyDescent="0.3">
      <c r="A39" s="3" t="s">
        <v>258</v>
      </c>
      <c r="B39" s="23">
        <v>387822.15</v>
      </c>
      <c r="C39" s="52">
        <v>0</v>
      </c>
      <c r="D39" s="218" t="s">
        <v>469</v>
      </c>
      <c r="E39" s="52">
        <v>0</v>
      </c>
      <c r="F39" s="8" t="s">
        <v>469</v>
      </c>
      <c r="G39" s="52">
        <v>358581.13999999996</v>
      </c>
      <c r="H39" s="52">
        <v>259484</v>
      </c>
      <c r="I39" s="52">
        <v>0</v>
      </c>
      <c r="J39" s="83">
        <v>0</v>
      </c>
    </row>
    <row r="40" spans="1:10" x14ac:dyDescent="0.3">
      <c r="A40" s="3" t="s">
        <v>259</v>
      </c>
      <c r="B40" s="23">
        <v>243553.55</v>
      </c>
      <c r="C40" s="52">
        <v>53785</v>
      </c>
      <c r="D40" s="218">
        <v>3.5282801896439526</v>
      </c>
      <c r="E40" s="52">
        <v>209160</v>
      </c>
      <c r="F40" s="8">
        <v>0.16443655574679661</v>
      </c>
      <c r="G40" s="52">
        <v>46511.68</v>
      </c>
      <c r="H40" s="52">
        <v>186114</v>
      </c>
      <c r="I40" s="52">
        <v>173186</v>
      </c>
      <c r="J40" s="83">
        <v>167919</v>
      </c>
    </row>
    <row r="41" spans="1:10" x14ac:dyDescent="0.3">
      <c r="A41" s="3" t="s">
        <v>260</v>
      </c>
      <c r="B41" s="23">
        <v>100435.05</v>
      </c>
      <c r="C41" s="52">
        <v>100728.47999999998</v>
      </c>
      <c r="D41" s="218">
        <v>-2.9130788035318655E-3</v>
      </c>
      <c r="E41" s="52">
        <v>112400</v>
      </c>
      <c r="F41" s="8">
        <v>-0.10644973309608541</v>
      </c>
      <c r="G41" s="52">
        <v>94032.459999999992</v>
      </c>
      <c r="H41" s="52">
        <v>41568</v>
      </c>
      <c r="I41" s="52">
        <v>0</v>
      </c>
      <c r="J41" s="83">
        <v>0</v>
      </c>
    </row>
    <row r="42" spans="1:10" x14ac:dyDescent="0.3">
      <c r="A42" s="3" t="s">
        <v>261</v>
      </c>
      <c r="B42" s="23">
        <v>96216.14</v>
      </c>
      <c r="C42" s="52">
        <v>39383.129999999997</v>
      </c>
      <c r="D42" s="218">
        <v>1.4430800700706117</v>
      </c>
      <c r="E42" s="52">
        <v>95150</v>
      </c>
      <c r="F42" s="8">
        <v>1.1204834471886471E-2</v>
      </c>
      <c r="G42" s="52">
        <v>73951.72</v>
      </c>
      <c r="H42" s="52">
        <v>183238</v>
      </c>
      <c r="I42" s="52">
        <v>162360</v>
      </c>
      <c r="J42" s="83">
        <v>113110</v>
      </c>
    </row>
    <row r="43" spans="1:10" x14ac:dyDescent="0.3">
      <c r="A43" s="3" t="s">
        <v>262</v>
      </c>
      <c r="B43" s="23">
        <v>648624.16999999993</v>
      </c>
      <c r="C43" s="52">
        <v>520150</v>
      </c>
      <c r="D43" s="218">
        <v>0.24699446313563378</v>
      </c>
      <c r="E43" s="52">
        <v>520150</v>
      </c>
      <c r="F43" s="8">
        <v>0.24699446313563378</v>
      </c>
      <c r="G43" s="52">
        <v>140096.59999999998</v>
      </c>
      <c r="H43" s="52">
        <v>296579</v>
      </c>
      <c r="I43" s="52">
        <v>538187</v>
      </c>
      <c r="J43" s="83">
        <v>344569</v>
      </c>
    </row>
    <row r="44" spans="1:10" x14ac:dyDescent="0.3">
      <c r="A44" s="3" t="s">
        <v>263</v>
      </c>
      <c r="B44" s="23">
        <v>0</v>
      </c>
      <c r="C44" s="52">
        <v>0</v>
      </c>
      <c r="D44" s="218" t="s">
        <v>469</v>
      </c>
      <c r="E44" s="52">
        <v>0</v>
      </c>
      <c r="F44" s="8" t="s">
        <v>469</v>
      </c>
      <c r="G44" s="52">
        <v>0</v>
      </c>
      <c r="H44" s="52">
        <v>29805</v>
      </c>
      <c r="I44" s="52">
        <v>57010</v>
      </c>
      <c r="J44" s="83">
        <v>0</v>
      </c>
    </row>
    <row r="45" spans="1:10" x14ac:dyDescent="0.3">
      <c r="A45" s="3" t="s">
        <v>264</v>
      </c>
      <c r="B45" s="23">
        <v>0</v>
      </c>
      <c r="C45" s="52">
        <v>0</v>
      </c>
      <c r="D45" s="218" t="s">
        <v>469</v>
      </c>
      <c r="E45" s="52">
        <v>47400</v>
      </c>
      <c r="F45" s="8">
        <v>-1</v>
      </c>
      <c r="G45" s="52">
        <v>0</v>
      </c>
      <c r="H45" s="52">
        <v>104203</v>
      </c>
      <c r="I45" s="52">
        <v>0</v>
      </c>
      <c r="J45" s="83">
        <v>0</v>
      </c>
    </row>
    <row r="46" spans="1:10" x14ac:dyDescent="0.3">
      <c r="A46" s="3" t="s">
        <v>265</v>
      </c>
      <c r="B46" s="23">
        <v>721532.9</v>
      </c>
      <c r="C46" s="52">
        <v>150200</v>
      </c>
      <c r="D46" s="218">
        <v>3.8038142476697736</v>
      </c>
      <c r="E46" s="52">
        <v>300400</v>
      </c>
      <c r="F46" s="8">
        <v>1.4019071238348868</v>
      </c>
      <c r="G46" s="52">
        <v>0</v>
      </c>
      <c r="H46" s="52">
        <v>257980</v>
      </c>
      <c r="I46" s="52">
        <v>547411</v>
      </c>
      <c r="J46" s="83">
        <v>489082</v>
      </c>
    </row>
    <row r="47" spans="1:10" x14ac:dyDescent="0.3">
      <c r="A47" s="3" t="s">
        <v>428</v>
      </c>
      <c r="B47" s="23">
        <v>159884.90000000002</v>
      </c>
      <c r="C47" s="52">
        <v>0</v>
      </c>
      <c r="D47" s="218" t="s">
        <v>469</v>
      </c>
      <c r="E47" s="52">
        <v>0</v>
      </c>
      <c r="F47" s="8" t="s">
        <v>469</v>
      </c>
      <c r="G47" s="52">
        <v>0</v>
      </c>
      <c r="H47" s="52">
        <v>0</v>
      </c>
      <c r="I47" s="52">
        <v>0</v>
      </c>
      <c r="J47" s="83">
        <v>0</v>
      </c>
    </row>
    <row r="48" spans="1:10" x14ac:dyDescent="0.3">
      <c r="A48" s="16" t="s">
        <v>2</v>
      </c>
      <c r="B48" s="68">
        <v>9702657.0700000003</v>
      </c>
      <c r="C48" s="76">
        <v>3544585.874837107</v>
      </c>
      <c r="D48" s="217">
        <v>1.7373175351396699</v>
      </c>
      <c r="E48" s="76">
        <v>7483634</v>
      </c>
      <c r="F48" s="77">
        <v>0.29651678182016927</v>
      </c>
      <c r="G48" s="76">
        <v>3365721.4400000009</v>
      </c>
      <c r="H48" s="76">
        <v>8612737</v>
      </c>
      <c r="I48" s="76">
        <v>9399615</v>
      </c>
      <c r="J48" s="71">
        <v>8200113</v>
      </c>
    </row>
    <row r="49" spans="1:10" x14ac:dyDescent="0.3">
      <c r="A49" s="6"/>
      <c r="B49" s="72"/>
      <c r="C49" s="72"/>
      <c r="D49" s="73"/>
      <c r="E49" s="72"/>
      <c r="F49" s="73"/>
    </row>
    <row r="50" spans="1:10" x14ac:dyDescent="0.3">
      <c r="A50" s="266" t="s">
        <v>9</v>
      </c>
      <c r="B50" s="45"/>
      <c r="C50" s="45"/>
      <c r="D50" s="75"/>
      <c r="E50" s="45"/>
      <c r="F50" s="75"/>
      <c r="G50" s="45"/>
      <c r="H50" s="75"/>
      <c r="I50" s="45"/>
      <c r="J50" s="45"/>
    </row>
    <row r="51" spans="1:10" ht="43.2" x14ac:dyDescent="0.3">
      <c r="A51" s="267"/>
      <c r="B51" s="22" t="s">
        <v>398</v>
      </c>
      <c r="C51" s="22" t="s">
        <v>407</v>
      </c>
      <c r="D51" s="215" t="s">
        <v>409</v>
      </c>
      <c r="E51" s="22" t="s">
        <v>95</v>
      </c>
      <c r="F51" s="215" t="s">
        <v>397</v>
      </c>
      <c r="G51" s="47" t="s">
        <v>414</v>
      </c>
      <c r="H51" s="47" t="s">
        <v>88</v>
      </c>
      <c r="I51" s="50" t="s">
        <v>89</v>
      </c>
      <c r="J51" s="51" t="s">
        <v>90</v>
      </c>
    </row>
    <row r="52" spans="1:10" x14ac:dyDescent="0.3">
      <c r="A52" s="2" t="s">
        <v>10</v>
      </c>
      <c r="B52" s="78">
        <v>2341115.34</v>
      </c>
      <c r="C52" s="79">
        <v>1692289.3348371077</v>
      </c>
      <c r="D52" s="219">
        <v>0.38340134385196323</v>
      </c>
      <c r="E52" s="79">
        <v>1810280</v>
      </c>
      <c r="F52" s="80">
        <v>0.29323383123052782</v>
      </c>
      <c r="G52" s="79">
        <v>1457554.24</v>
      </c>
      <c r="H52" s="79">
        <v>2002509</v>
      </c>
      <c r="I52" s="64">
        <v>1855390</v>
      </c>
      <c r="J52" s="67">
        <v>1803269</v>
      </c>
    </row>
    <row r="53" spans="1:10" x14ac:dyDescent="0.3">
      <c r="A53" s="3" t="s">
        <v>11</v>
      </c>
      <c r="B53" s="23">
        <v>1439137.13</v>
      </c>
      <c r="C53" s="52">
        <v>1087198.6557395167</v>
      </c>
      <c r="D53" s="218">
        <v>0.32371128533183602</v>
      </c>
      <c r="E53" s="52">
        <v>1144734</v>
      </c>
      <c r="F53" s="81">
        <v>0.25718038426394241</v>
      </c>
      <c r="G53" s="52">
        <v>950778.63</v>
      </c>
      <c r="H53" s="52">
        <v>1173070</v>
      </c>
      <c r="I53" s="82">
        <v>1147641</v>
      </c>
      <c r="J53" s="83">
        <v>1065052</v>
      </c>
    </row>
    <row r="54" spans="1:10" x14ac:dyDescent="0.3">
      <c r="A54" s="3" t="s">
        <v>12</v>
      </c>
      <c r="B54" s="23">
        <v>93405.330000000016</v>
      </c>
      <c r="C54" s="52">
        <v>42051.499942340874</v>
      </c>
      <c r="D54" s="218">
        <v>1.2212128016378299</v>
      </c>
      <c r="E54" s="52">
        <v>62568</v>
      </c>
      <c r="F54" s="81">
        <v>0.49286104718066759</v>
      </c>
      <c r="G54" s="52">
        <v>39572.400000000001</v>
      </c>
      <c r="H54" s="52">
        <v>231679</v>
      </c>
      <c r="I54" s="82">
        <v>150505</v>
      </c>
      <c r="J54" s="83">
        <v>222416</v>
      </c>
    </row>
    <row r="55" spans="1:10" x14ac:dyDescent="0.3">
      <c r="A55" s="3" t="s">
        <v>13</v>
      </c>
      <c r="B55" s="23">
        <v>530296</v>
      </c>
      <c r="C55" s="52">
        <v>384623.54734525934</v>
      </c>
      <c r="D55" s="218">
        <v>0.37874033885912084</v>
      </c>
      <c r="E55" s="52">
        <v>417506</v>
      </c>
      <c r="F55" s="81">
        <v>0.27015180620158752</v>
      </c>
      <c r="G55" s="52">
        <v>341220.13</v>
      </c>
      <c r="H55" s="52">
        <v>447924</v>
      </c>
      <c r="I55" s="82">
        <v>430390</v>
      </c>
      <c r="J55" s="83">
        <v>386219</v>
      </c>
    </row>
    <row r="56" spans="1:10" x14ac:dyDescent="0.3">
      <c r="A56" s="3" t="s">
        <v>14</v>
      </c>
      <c r="B56" s="23">
        <v>111152.16</v>
      </c>
      <c r="C56" s="52">
        <v>66512.375105899104</v>
      </c>
      <c r="D56" s="218">
        <v>0.6711500652777278</v>
      </c>
      <c r="E56" s="52">
        <v>64068</v>
      </c>
      <c r="F56" s="81">
        <v>0.73490915901854281</v>
      </c>
      <c r="G56" s="52">
        <v>65203.89</v>
      </c>
      <c r="H56" s="52">
        <v>51707</v>
      </c>
      <c r="I56" s="82">
        <v>40569</v>
      </c>
      <c r="J56" s="83">
        <v>32941</v>
      </c>
    </row>
    <row r="57" spans="1:10" x14ac:dyDescent="0.3">
      <c r="A57" s="3" t="s">
        <v>15</v>
      </c>
      <c r="B57" s="23">
        <v>69819.959999999992</v>
      </c>
      <c r="C57" s="52">
        <v>48007.487017118699</v>
      </c>
      <c r="D57" s="218">
        <v>0.45435565029894853</v>
      </c>
      <c r="E57" s="52">
        <v>65088</v>
      </c>
      <c r="F57" s="81">
        <v>7.2700958702064833E-2</v>
      </c>
      <c r="G57" s="52">
        <v>41788.42</v>
      </c>
      <c r="H57" s="52">
        <v>55592</v>
      </c>
      <c r="I57" s="82">
        <v>42706</v>
      </c>
      <c r="J57" s="83">
        <v>48687</v>
      </c>
    </row>
    <row r="58" spans="1:10" x14ac:dyDescent="0.3">
      <c r="A58" s="3" t="s">
        <v>412</v>
      </c>
      <c r="B58" s="23">
        <v>68726.28</v>
      </c>
      <c r="C58" s="52">
        <v>44528.765686972882</v>
      </c>
      <c r="D58" s="218">
        <v>0.54341309352992506</v>
      </c>
      <c r="E58" s="52">
        <v>56316</v>
      </c>
      <c r="F58" s="81">
        <v>0.22036863413594721</v>
      </c>
      <c r="G58" s="52">
        <v>19431.95</v>
      </c>
      <c r="H58" s="52">
        <v>42537</v>
      </c>
      <c r="I58" s="82">
        <v>43579</v>
      </c>
      <c r="J58" s="83">
        <v>47954</v>
      </c>
    </row>
    <row r="59" spans="1:10" x14ac:dyDescent="0.3">
      <c r="A59" s="3" t="s">
        <v>413</v>
      </c>
      <c r="B59" s="23">
        <v>28578.479999999992</v>
      </c>
      <c r="C59" s="52">
        <v>19367.004000000004</v>
      </c>
      <c r="D59" s="218">
        <v>0.47562730921106766</v>
      </c>
      <c r="E59" s="52">
        <v>0</v>
      </c>
      <c r="F59" s="81" t="s">
        <v>469</v>
      </c>
      <c r="G59" s="52">
        <v>-441.17999999999995</v>
      </c>
      <c r="H59" s="52">
        <v>0</v>
      </c>
      <c r="I59" s="84">
        <v>0</v>
      </c>
      <c r="J59" s="85">
        <v>0</v>
      </c>
    </row>
    <row r="60" spans="1:10" x14ac:dyDescent="0.3">
      <c r="A60" s="2" t="s">
        <v>16</v>
      </c>
      <c r="B60" s="78">
        <v>5437753.3100000005</v>
      </c>
      <c r="C60" s="79">
        <v>1314686.2999999998</v>
      </c>
      <c r="D60" s="219">
        <v>3.1361603220479299</v>
      </c>
      <c r="E60" s="79">
        <v>3967368</v>
      </c>
      <c r="F60" s="80">
        <v>0.37061984418889304</v>
      </c>
      <c r="G60" s="79">
        <v>1469013.51</v>
      </c>
      <c r="H60" s="79">
        <v>5277465</v>
      </c>
      <c r="I60" s="64">
        <v>5957901</v>
      </c>
      <c r="J60" s="67">
        <v>4921461</v>
      </c>
    </row>
    <row r="61" spans="1:10" s="6" customFormat="1" x14ac:dyDescent="0.3">
      <c r="A61" s="3" t="s">
        <v>17</v>
      </c>
      <c r="B61" s="23">
        <v>4239703.3100000005</v>
      </c>
      <c r="C61" s="52">
        <v>532941.96</v>
      </c>
      <c r="D61" s="218">
        <v>6.9552814906899068</v>
      </c>
      <c r="E61" s="52">
        <v>3111148</v>
      </c>
      <c r="F61" s="81">
        <v>0.36274561994479226</v>
      </c>
      <c r="G61" s="52">
        <v>1182613.44</v>
      </c>
      <c r="H61" s="52">
        <v>4146409</v>
      </c>
      <c r="I61" s="82">
        <v>4776638</v>
      </c>
      <c r="J61" s="83">
        <v>3634740</v>
      </c>
    </row>
    <row r="62" spans="1:10" x14ac:dyDescent="0.3">
      <c r="A62" s="3" t="s">
        <v>18</v>
      </c>
      <c r="B62" s="23">
        <v>1198050</v>
      </c>
      <c r="C62" s="52">
        <v>781744.34</v>
      </c>
      <c r="D62" s="218">
        <v>0.53253428096454147</v>
      </c>
      <c r="E62" s="52">
        <v>856220</v>
      </c>
      <c r="F62" s="81">
        <v>0.39923150592137535</v>
      </c>
      <c r="G62" s="52">
        <v>286400.07</v>
      </c>
      <c r="H62" s="52">
        <v>1131056</v>
      </c>
      <c r="I62" s="84">
        <v>1181263</v>
      </c>
      <c r="J62" s="85">
        <v>1286721</v>
      </c>
    </row>
    <row r="63" spans="1:10" x14ac:dyDescent="0.3">
      <c r="A63" s="2" t="s">
        <v>19</v>
      </c>
      <c r="B63" s="78">
        <v>1039490</v>
      </c>
      <c r="C63" s="79">
        <v>100548.54000000001</v>
      </c>
      <c r="D63" s="219">
        <v>9.3381908877045845</v>
      </c>
      <c r="E63" s="79">
        <v>921782</v>
      </c>
      <c r="F63" s="80">
        <v>0.1276961363966751</v>
      </c>
      <c r="G63" s="79">
        <v>345385.44999999995</v>
      </c>
      <c r="H63" s="79">
        <v>1139088</v>
      </c>
      <c r="I63" s="64">
        <v>1304395</v>
      </c>
      <c r="J63" s="67">
        <v>1231881</v>
      </c>
    </row>
    <row r="64" spans="1:10" x14ac:dyDescent="0.3">
      <c r="A64" s="3" t="s">
        <v>20</v>
      </c>
      <c r="B64" s="23">
        <v>731240</v>
      </c>
      <c r="C64" s="52">
        <v>36457.050000000003</v>
      </c>
      <c r="D64" s="218">
        <v>19.057574598054423</v>
      </c>
      <c r="E64" s="52">
        <v>634330</v>
      </c>
      <c r="F64" s="81">
        <v>0.15277536928727953</v>
      </c>
      <c r="G64" s="52">
        <v>239184.91</v>
      </c>
      <c r="H64" s="52">
        <v>691162</v>
      </c>
      <c r="I64" s="82">
        <v>862621</v>
      </c>
      <c r="J64" s="83">
        <v>803330</v>
      </c>
    </row>
    <row r="65" spans="1:10" x14ac:dyDescent="0.3">
      <c r="A65" s="11" t="s">
        <v>419</v>
      </c>
      <c r="B65" s="87">
        <v>308250</v>
      </c>
      <c r="C65" s="88">
        <v>64091.49</v>
      </c>
      <c r="D65" s="220">
        <v>3.8095308753158958</v>
      </c>
      <c r="E65" s="88">
        <v>287452</v>
      </c>
      <c r="F65" s="89">
        <v>7.2352949361980334E-2</v>
      </c>
      <c r="G65" s="88">
        <v>106200.53999999998</v>
      </c>
      <c r="H65" s="88">
        <v>447926</v>
      </c>
      <c r="I65" s="84">
        <v>441774</v>
      </c>
      <c r="J65" s="85">
        <v>428551</v>
      </c>
    </row>
    <row r="66" spans="1:10" s="1" customFormat="1" x14ac:dyDescent="0.3">
      <c r="A66" s="5" t="s">
        <v>94</v>
      </c>
      <c r="B66" s="63">
        <v>0</v>
      </c>
      <c r="C66" s="91">
        <v>16.62</v>
      </c>
      <c r="D66" s="216">
        <v>-1</v>
      </c>
      <c r="E66" s="91">
        <v>0</v>
      </c>
      <c r="F66" s="97" t="s">
        <v>469</v>
      </c>
      <c r="G66" s="90">
        <v>71.459999999999994</v>
      </c>
      <c r="H66" s="90">
        <v>1171</v>
      </c>
      <c r="I66" s="64">
        <v>23278</v>
      </c>
      <c r="J66" s="67">
        <v>731</v>
      </c>
    </row>
    <row r="67" spans="1:10" x14ac:dyDescent="0.3">
      <c r="A67" s="3" t="s">
        <v>94</v>
      </c>
      <c r="B67" s="23">
        <v>0</v>
      </c>
      <c r="C67" s="52">
        <v>16.62</v>
      </c>
      <c r="D67" s="218">
        <v>-1</v>
      </c>
      <c r="E67" s="52">
        <v>0</v>
      </c>
      <c r="F67" s="81" t="s">
        <v>469</v>
      </c>
      <c r="G67" s="52">
        <v>71.459999999999994</v>
      </c>
      <c r="H67" s="52">
        <v>1171</v>
      </c>
      <c r="I67" s="88">
        <v>23278</v>
      </c>
      <c r="J67" s="85">
        <v>731</v>
      </c>
    </row>
    <row r="68" spans="1:10" x14ac:dyDescent="0.3">
      <c r="A68" s="2" t="s">
        <v>22</v>
      </c>
      <c r="B68" s="78">
        <v>0</v>
      </c>
      <c r="C68" s="79">
        <v>4.32</v>
      </c>
      <c r="D68" s="219">
        <v>-1</v>
      </c>
      <c r="E68" s="79">
        <v>0</v>
      </c>
      <c r="F68" s="80" t="s">
        <v>469</v>
      </c>
      <c r="G68" s="79">
        <v>404.35</v>
      </c>
      <c r="H68" s="79">
        <v>0</v>
      </c>
      <c r="I68" s="64">
        <v>0</v>
      </c>
      <c r="J68" s="67">
        <v>0</v>
      </c>
    </row>
    <row r="69" spans="1:10" x14ac:dyDescent="0.3">
      <c r="A69" s="3" t="s">
        <v>417</v>
      </c>
      <c r="B69" s="23">
        <v>0</v>
      </c>
      <c r="C69" s="52">
        <v>4.32</v>
      </c>
      <c r="D69" s="218">
        <v>-1</v>
      </c>
      <c r="E69" s="52">
        <v>0</v>
      </c>
      <c r="F69" s="81" t="s">
        <v>469</v>
      </c>
      <c r="G69" s="52">
        <v>404.35</v>
      </c>
      <c r="H69" s="52">
        <v>0</v>
      </c>
      <c r="I69" s="84">
        <v>0</v>
      </c>
      <c r="J69" s="85">
        <v>0</v>
      </c>
    </row>
    <row r="70" spans="1:10" x14ac:dyDescent="0.3">
      <c r="A70" s="2" t="s">
        <v>23</v>
      </c>
      <c r="B70" s="78">
        <v>780680</v>
      </c>
      <c r="C70" s="79">
        <v>436956.76</v>
      </c>
      <c r="D70" s="219">
        <v>0.78662987156898545</v>
      </c>
      <c r="E70" s="79">
        <v>764704</v>
      </c>
      <c r="F70" s="80">
        <v>2.0891743733522983E-2</v>
      </c>
      <c r="G70" s="79">
        <v>88094.98</v>
      </c>
      <c r="H70" s="79">
        <v>166306</v>
      </c>
      <c r="I70" s="64">
        <v>227213</v>
      </c>
      <c r="J70" s="67">
        <v>226356</v>
      </c>
    </row>
    <row r="71" spans="1:10" s="6" customFormat="1" x14ac:dyDescent="0.3">
      <c r="A71" s="3" t="s">
        <v>420</v>
      </c>
      <c r="B71" s="23">
        <v>0</v>
      </c>
      <c r="C71" s="52">
        <v>0</v>
      </c>
      <c r="D71" s="218" t="s">
        <v>469</v>
      </c>
      <c r="E71" s="52">
        <v>0</v>
      </c>
      <c r="F71" s="81" t="s">
        <v>469</v>
      </c>
      <c r="G71" s="52">
        <v>0</v>
      </c>
      <c r="H71" s="52">
        <v>13000</v>
      </c>
      <c r="I71" s="82">
        <v>0</v>
      </c>
      <c r="J71" s="83">
        <v>0</v>
      </c>
    </row>
    <row r="72" spans="1:10" s="6" customFormat="1" x14ac:dyDescent="0.3">
      <c r="A72" s="3" t="s">
        <v>24</v>
      </c>
      <c r="B72" s="23">
        <v>107500</v>
      </c>
      <c r="C72" s="52">
        <v>10200.950000000001</v>
      </c>
      <c r="D72" s="218">
        <v>9.53823418407109</v>
      </c>
      <c r="E72" s="52">
        <v>68200</v>
      </c>
      <c r="F72" s="81">
        <v>0.57624633431085037</v>
      </c>
      <c r="G72" s="52">
        <v>25325.54</v>
      </c>
      <c r="H72" s="52">
        <v>94655</v>
      </c>
      <c r="I72" s="82">
        <v>146179</v>
      </c>
      <c r="J72" s="83">
        <v>147188</v>
      </c>
    </row>
    <row r="73" spans="1:10" x14ac:dyDescent="0.3">
      <c r="A73" s="3" t="s">
        <v>23</v>
      </c>
      <c r="B73" s="23">
        <v>638180</v>
      </c>
      <c r="C73" s="52">
        <v>426755.81</v>
      </c>
      <c r="D73" s="218">
        <v>0.49542193696202985</v>
      </c>
      <c r="E73" s="52">
        <v>587480</v>
      </c>
      <c r="F73" s="81">
        <v>8.6300810240348635E-2</v>
      </c>
      <c r="G73" s="52">
        <v>32349.68</v>
      </c>
      <c r="H73" s="52">
        <v>38662</v>
      </c>
      <c r="I73" s="82">
        <v>58875</v>
      </c>
      <c r="J73" s="83">
        <v>64065</v>
      </c>
    </row>
    <row r="74" spans="1:10" x14ac:dyDescent="0.3">
      <c r="A74" s="11" t="s">
        <v>34</v>
      </c>
      <c r="B74" s="87">
        <v>35000</v>
      </c>
      <c r="C74" s="88">
        <v>0</v>
      </c>
      <c r="D74" s="220" t="s">
        <v>469</v>
      </c>
      <c r="E74" s="88">
        <v>109024</v>
      </c>
      <c r="F74" s="89">
        <v>-0.67896976812444965</v>
      </c>
      <c r="G74" s="88">
        <v>30419.759999999998</v>
      </c>
      <c r="H74" s="88">
        <v>19989</v>
      </c>
      <c r="I74" s="84">
        <v>22159</v>
      </c>
      <c r="J74" s="85">
        <v>15103</v>
      </c>
    </row>
    <row r="75" spans="1:10" s="1" customFormat="1" x14ac:dyDescent="0.3">
      <c r="A75" s="13" t="s">
        <v>96</v>
      </c>
      <c r="B75" s="78">
        <v>103618.42</v>
      </c>
      <c r="C75" s="94">
        <v>84</v>
      </c>
      <c r="D75" s="219">
        <v>1232.5526190476189</v>
      </c>
      <c r="E75" s="94">
        <v>19500</v>
      </c>
      <c r="F75" s="95">
        <v>4.3137651282051284</v>
      </c>
      <c r="G75" s="64">
        <v>5197.45</v>
      </c>
      <c r="H75" s="64">
        <v>26198</v>
      </c>
      <c r="I75" s="64">
        <v>31438</v>
      </c>
      <c r="J75" s="67">
        <v>16415</v>
      </c>
    </row>
    <row r="76" spans="1:10" x14ac:dyDescent="0.3">
      <c r="A76" s="12" t="s">
        <v>96</v>
      </c>
      <c r="B76" s="23">
        <v>103618.42</v>
      </c>
      <c r="C76" s="82">
        <v>84</v>
      </c>
      <c r="D76" s="218">
        <v>1232.5526190476189</v>
      </c>
      <c r="E76" s="82">
        <v>19500</v>
      </c>
      <c r="F76" s="96">
        <v>4.3137651282051284</v>
      </c>
      <c r="G76" s="82">
        <v>5197.45</v>
      </c>
      <c r="H76" s="82">
        <v>26198</v>
      </c>
      <c r="I76" s="82">
        <v>31438</v>
      </c>
      <c r="J76" s="83">
        <v>16415</v>
      </c>
    </row>
    <row r="77" spans="1:10" x14ac:dyDescent="0.3">
      <c r="A77" s="17" t="s">
        <v>2</v>
      </c>
      <c r="B77" s="68">
        <v>9702657.0700000003</v>
      </c>
      <c r="C77" s="71">
        <v>3544585.874837108</v>
      </c>
      <c r="D77" s="217">
        <v>1.737317535139669</v>
      </c>
      <c r="E77" s="71">
        <v>7483634</v>
      </c>
      <c r="F77" s="19">
        <v>0.29651678182016927</v>
      </c>
      <c r="G77" s="26">
        <v>3365721.44</v>
      </c>
      <c r="H77" s="26">
        <v>8612737</v>
      </c>
      <c r="I77" s="26">
        <v>9399615</v>
      </c>
      <c r="J77" s="26">
        <v>8200113</v>
      </c>
    </row>
  </sheetData>
  <mergeCells count="3">
    <mergeCell ref="A3:A4"/>
    <mergeCell ref="A9:A10"/>
    <mergeCell ref="A50:A51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showGridLines="0" zoomScale="90" zoomScaleNormal="90" zoomScaleSheetLayoutView="80" workbookViewId="0"/>
  </sheetViews>
  <sheetFormatPr defaultRowHeight="14.4" x14ac:dyDescent="0.3"/>
  <cols>
    <col min="1" max="1" width="45.6640625" customWidth="1"/>
    <col min="2" max="3" width="15.6640625" style="21" customWidth="1"/>
    <col min="4" max="4" width="15.6640625" style="74" customWidth="1"/>
    <col min="5" max="5" width="15.6640625" style="21" customWidth="1"/>
    <col min="6" max="6" width="15.6640625" style="74" customWidth="1"/>
    <col min="7" max="7" width="15.6640625" style="21" customWidth="1"/>
    <col min="8" max="8" width="15.6640625" style="74" customWidth="1"/>
    <col min="9" max="10" width="15.6640625" style="21" customWidth="1"/>
  </cols>
  <sheetData>
    <row r="1" spans="1:10" s="28" customFormat="1" ht="18" x14ac:dyDescent="0.35">
      <c r="A1" s="27" t="s">
        <v>292</v>
      </c>
      <c r="B1" s="44"/>
      <c r="C1" s="44"/>
      <c r="D1" s="59"/>
      <c r="E1" s="44"/>
      <c r="F1" s="59"/>
      <c r="G1" s="44"/>
      <c r="H1" s="59"/>
      <c r="I1" s="44"/>
      <c r="J1" s="44"/>
    </row>
    <row r="3" spans="1:10" x14ac:dyDescent="0.3">
      <c r="A3" s="266" t="s">
        <v>87</v>
      </c>
      <c r="B3" s="60"/>
      <c r="C3" s="60"/>
      <c r="D3" s="61"/>
      <c r="E3" s="60"/>
      <c r="F3" s="61"/>
      <c r="G3" s="60"/>
      <c r="H3" s="61"/>
      <c r="I3" s="60"/>
      <c r="J3" s="60"/>
    </row>
    <row r="4" spans="1:10" ht="43.2" x14ac:dyDescent="0.3">
      <c r="A4" s="267"/>
      <c r="B4" s="22" t="s">
        <v>398</v>
      </c>
      <c r="C4" s="22" t="s">
        <v>407</v>
      </c>
      <c r="D4" s="215" t="s">
        <v>409</v>
      </c>
      <c r="E4" s="22" t="s">
        <v>95</v>
      </c>
      <c r="F4" s="215" t="s">
        <v>397</v>
      </c>
      <c r="G4" s="47" t="s">
        <v>414</v>
      </c>
      <c r="H4" s="47" t="s">
        <v>88</v>
      </c>
      <c r="I4" s="50" t="s">
        <v>89</v>
      </c>
      <c r="J4" s="51" t="s">
        <v>90</v>
      </c>
    </row>
    <row r="5" spans="1:10" s="6" customFormat="1" x14ac:dyDescent="0.3">
      <c r="A5" s="4" t="s">
        <v>236</v>
      </c>
      <c r="B5" s="23">
        <v>9702657.0700000003</v>
      </c>
      <c r="C5" s="52">
        <v>3544585.8748371075</v>
      </c>
      <c r="D5" s="218">
        <v>1.7373175351396695</v>
      </c>
      <c r="E5" s="52">
        <v>7483634</v>
      </c>
      <c r="F5" s="62">
        <v>0.29651678182016927</v>
      </c>
      <c r="G5" s="25">
        <v>3365721.4399999995</v>
      </c>
      <c r="H5" s="25">
        <v>8612737</v>
      </c>
      <c r="I5" s="52">
        <v>9399615</v>
      </c>
      <c r="J5" s="57">
        <v>8200113</v>
      </c>
    </row>
    <row r="6" spans="1:10" s="6" customFormat="1" x14ac:dyDescent="0.3">
      <c r="A6" s="5" t="s">
        <v>237</v>
      </c>
      <c r="B6" s="63">
        <v>435525.9</v>
      </c>
      <c r="C6" s="90">
        <v>219333.80000000002</v>
      </c>
      <c r="D6" s="216">
        <v>0.98567617029386256</v>
      </c>
      <c r="E6" s="90">
        <v>410766</v>
      </c>
      <c r="F6" s="65">
        <v>6.0277384204145523E-2</v>
      </c>
      <c r="G6" s="91">
        <v>106219.21999999999</v>
      </c>
      <c r="H6" s="91">
        <v>353188</v>
      </c>
      <c r="I6" s="90">
        <v>328708</v>
      </c>
      <c r="J6" s="92">
        <v>366457</v>
      </c>
    </row>
    <row r="7" spans="1:10" x14ac:dyDescent="0.3">
      <c r="A7" s="16" t="s">
        <v>2</v>
      </c>
      <c r="B7" s="68">
        <v>10138182.970000001</v>
      </c>
      <c r="C7" s="69">
        <v>3763919.6748371073</v>
      </c>
      <c r="D7" s="217">
        <v>1.6935173557971197</v>
      </c>
      <c r="E7" s="69">
        <v>7894400</v>
      </c>
      <c r="F7" s="70">
        <v>0.28422463645115537</v>
      </c>
      <c r="G7" s="69">
        <v>3471940.6599999997</v>
      </c>
      <c r="H7" s="69">
        <v>8965925</v>
      </c>
      <c r="I7" s="69">
        <v>9728323</v>
      </c>
      <c r="J7" s="71">
        <v>8566570</v>
      </c>
    </row>
    <row r="8" spans="1:10" x14ac:dyDescent="0.3">
      <c r="A8" s="6"/>
      <c r="B8" s="72"/>
      <c r="C8" s="72"/>
      <c r="D8" s="73"/>
      <c r="E8" s="72"/>
      <c r="F8" s="73"/>
    </row>
    <row r="9" spans="1:10" x14ac:dyDescent="0.3">
      <c r="A9" s="266" t="s">
        <v>3</v>
      </c>
      <c r="B9" s="45"/>
      <c r="C9" s="45"/>
      <c r="D9" s="75"/>
      <c r="E9" s="45"/>
      <c r="F9" s="75"/>
      <c r="G9" s="45"/>
      <c r="H9" s="75"/>
      <c r="I9" s="45"/>
      <c r="J9" s="45"/>
    </row>
    <row r="10" spans="1:10" ht="43.2" x14ac:dyDescent="0.3">
      <c r="A10" s="267"/>
      <c r="B10" s="22" t="s">
        <v>398</v>
      </c>
      <c r="C10" s="22" t="s">
        <v>407</v>
      </c>
      <c r="D10" s="215" t="s">
        <v>409</v>
      </c>
      <c r="E10" s="22" t="s">
        <v>95</v>
      </c>
      <c r="F10" s="215" t="s">
        <v>397</v>
      </c>
      <c r="G10" s="47" t="s">
        <v>414</v>
      </c>
      <c r="H10" s="47" t="s">
        <v>88</v>
      </c>
      <c r="I10" s="50" t="s">
        <v>89</v>
      </c>
      <c r="J10" s="51" t="s">
        <v>90</v>
      </c>
    </row>
    <row r="11" spans="1:10" x14ac:dyDescent="0.3">
      <c r="A11" s="3" t="s">
        <v>266</v>
      </c>
      <c r="B11" s="23">
        <v>14700</v>
      </c>
      <c r="C11" s="52">
        <v>9501.6</v>
      </c>
      <c r="D11" s="218">
        <v>0.54710785551907049</v>
      </c>
      <c r="E11" s="52">
        <v>33300</v>
      </c>
      <c r="F11" s="8">
        <v>-0.55855855855855863</v>
      </c>
      <c r="G11" s="52">
        <v>3426.93</v>
      </c>
      <c r="H11" s="52">
        <v>40255</v>
      </c>
      <c r="I11" s="52">
        <v>238483</v>
      </c>
      <c r="J11" s="57">
        <v>230370</v>
      </c>
    </row>
    <row r="12" spans="1:10" x14ac:dyDescent="0.3">
      <c r="A12" s="3" t="s">
        <v>267</v>
      </c>
      <c r="B12" s="23">
        <v>81000</v>
      </c>
      <c r="C12" s="52">
        <v>20436.400000000001</v>
      </c>
      <c r="D12" s="218">
        <v>2.9635160791528836</v>
      </c>
      <c r="E12" s="52">
        <v>65800</v>
      </c>
      <c r="F12" s="8">
        <v>0.23100303951367773</v>
      </c>
      <c r="G12" s="52">
        <v>20405.899999999998</v>
      </c>
      <c r="H12" s="52">
        <v>61227</v>
      </c>
      <c r="I12" s="52">
        <v>0</v>
      </c>
      <c r="J12" s="83">
        <v>0</v>
      </c>
    </row>
    <row r="13" spans="1:10" x14ac:dyDescent="0.3">
      <c r="A13" s="3" t="s">
        <v>268</v>
      </c>
      <c r="B13" s="23">
        <v>9392</v>
      </c>
      <c r="C13" s="52">
        <v>10974.2</v>
      </c>
      <c r="D13" s="218">
        <v>-0.14417451841592099</v>
      </c>
      <c r="E13" s="52">
        <v>31166</v>
      </c>
      <c r="F13" s="8">
        <v>-0.6986459603413977</v>
      </c>
      <c r="G13" s="52">
        <v>12216.81</v>
      </c>
      <c r="H13" s="52">
        <v>27814</v>
      </c>
      <c r="I13" s="52">
        <v>0</v>
      </c>
      <c r="J13" s="83">
        <v>0</v>
      </c>
    </row>
    <row r="14" spans="1:10" x14ac:dyDescent="0.3">
      <c r="A14" s="3" t="s">
        <v>269</v>
      </c>
      <c r="B14" s="23">
        <v>199340.61</v>
      </c>
      <c r="C14" s="52">
        <v>65421.599999999999</v>
      </c>
      <c r="D14" s="218">
        <v>2.0470152059870133</v>
      </c>
      <c r="E14" s="52">
        <v>167500</v>
      </c>
      <c r="F14" s="8">
        <v>0.1900931940298507</v>
      </c>
      <c r="G14" s="52">
        <v>20541.629999999997</v>
      </c>
      <c r="H14" s="52">
        <v>161487</v>
      </c>
      <c r="I14" s="52">
        <v>0</v>
      </c>
      <c r="J14" s="83">
        <v>0</v>
      </c>
    </row>
    <row r="15" spans="1:10" x14ac:dyDescent="0.3">
      <c r="A15" s="3" t="s">
        <v>270</v>
      </c>
      <c r="B15" s="23">
        <v>131093.29</v>
      </c>
      <c r="C15" s="52">
        <v>113000</v>
      </c>
      <c r="D15" s="218">
        <v>0.16011761061946905</v>
      </c>
      <c r="E15" s="52">
        <v>113000</v>
      </c>
      <c r="F15" s="8">
        <v>0.16011761061946905</v>
      </c>
      <c r="G15" s="52">
        <v>49627.95</v>
      </c>
      <c r="H15" s="52">
        <v>62405</v>
      </c>
      <c r="I15" s="52">
        <v>90225</v>
      </c>
      <c r="J15" s="83">
        <v>136087</v>
      </c>
    </row>
    <row r="16" spans="1:10" x14ac:dyDescent="0.3">
      <c r="A16" s="16" t="s">
        <v>2</v>
      </c>
      <c r="B16" s="68">
        <v>435525.9</v>
      </c>
      <c r="C16" s="76">
        <v>219333.8</v>
      </c>
      <c r="D16" s="217">
        <v>0.98567617029386279</v>
      </c>
      <c r="E16" s="76">
        <v>410766</v>
      </c>
      <c r="F16" s="77">
        <v>6.0277384204145523E-2</v>
      </c>
      <c r="G16" s="76">
        <v>106219.22</v>
      </c>
      <c r="H16" s="76">
        <v>353188</v>
      </c>
      <c r="I16" s="76">
        <v>328708</v>
      </c>
      <c r="J16" s="71">
        <v>366457</v>
      </c>
    </row>
    <row r="17" spans="1:10" x14ac:dyDescent="0.3">
      <c r="A17" s="6"/>
      <c r="B17" s="72"/>
      <c r="C17" s="72"/>
      <c r="D17" s="73"/>
      <c r="E17" s="72"/>
      <c r="F17" s="73"/>
    </row>
    <row r="18" spans="1:10" x14ac:dyDescent="0.3">
      <c r="A18" s="266" t="s">
        <v>9</v>
      </c>
      <c r="B18" s="45"/>
      <c r="C18" s="45"/>
      <c r="D18" s="75"/>
      <c r="E18" s="45"/>
      <c r="F18" s="75"/>
      <c r="G18" s="45"/>
      <c r="H18" s="75"/>
      <c r="I18" s="45"/>
      <c r="J18" s="45"/>
    </row>
    <row r="19" spans="1:10" ht="43.2" x14ac:dyDescent="0.3">
      <c r="A19" s="267"/>
      <c r="B19" s="22" t="s">
        <v>398</v>
      </c>
      <c r="C19" s="22" t="s">
        <v>407</v>
      </c>
      <c r="D19" s="215" t="s">
        <v>409</v>
      </c>
      <c r="E19" s="22" t="s">
        <v>95</v>
      </c>
      <c r="F19" s="215" t="s">
        <v>397</v>
      </c>
      <c r="G19" s="47" t="s">
        <v>414</v>
      </c>
      <c r="H19" s="47" t="s">
        <v>88</v>
      </c>
      <c r="I19" s="50" t="s">
        <v>89</v>
      </c>
      <c r="J19" s="51" t="s">
        <v>90</v>
      </c>
    </row>
    <row r="20" spans="1:10" x14ac:dyDescent="0.3">
      <c r="A20" s="2" t="s">
        <v>10</v>
      </c>
      <c r="B20" s="78">
        <v>0</v>
      </c>
      <c r="C20" s="79">
        <v>0</v>
      </c>
      <c r="D20" s="219" t="s">
        <v>469</v>
      </c>
      <c r="E20" s="79">
        <v>0</v>
      </c>
      <c r="F20" s="80" t="s">
        <v>469</v>
      </c>
      <c r="G20" s="79">
        <v>139.83000000000001</v>
      </c>
      <c r="H20" s="79">
        <v>14514</v>
      </c>
      <c r="I20" s="64">
        <v>19612</v>
      </c>
      <c r="J20" s="67">
        <v>19782</v>
      </c>
    </row>
    <row r="21" spans="1:10" x14ac:dyDescent="0.3">
      <c r="A21" s="3" t="s">
        <v>11</v>
      </c>
      <c r="B21" s="23">
        <v>0</v>
      </c>
      <c r="C21" s="52">
        <v>0</v>
      </c>
      <c r="D21" s="218" t="s">
        <v>469</v>
      </c>
      <c r="E21" s="52">
        <v>0</v>
      </c>
      <c r="F21" s="81" t="s">
        <v>469</v>
      </c>
      <c r="G21" s="52">
        <v>0</v>
      </c>
      <c r="H21" s="52">
        <v>9945</v>
      </c>
      <c r="I21" s="82">
        <v>15776</v>
      </c>
      <c r="J21" s="83">
        <v>17431</v>
      </c>
    </row>
    <row r="22" spans="1:10" x14ac:dyDescent="0.3">
      <c r="A22" s="3" t="s">
        <v>12</v>
      </c>
      <c r="B22" s="23">
        <v>0</v>
      </c>
      <c r="C22" s="52">
        <v>0</v>
      </c>
      <c r="D22" s="218" t="s">
        <v>469</v>
      </c>
      <c r="E22" s="52">
        <v>0</v>
      </c>
      <c r="F22" s="81" t="s">
        <v>469</v>
      </c>
      <c r="G22" s="52">
        <v>139.83000000000001</v>
      </c>
      <c r="H22" s="52">
        <v>2057</v>
      </c>
      <c r="I22" s="82">
        <v>185</v>
      </c>
      <c r="J22" s="83">
        <v>338</v>
      </c>
    </row>
    <row r="23" spans="1:10" x14ac:dyDescent="0.3">
      <c r="A23" s="3" t="s">
        <v>15</v>
      </c>
      <c r="B23" s="23">
        <v>0</v>
      </c>
      <c r="C23" s="52">
        <v>0</v>
      </c>
      <c r="D23" s="218" t="s">
        <v>469</v>
      </c>
      <c r="E23" s="52">
        <v>0</v>
      </c>
      <c r="F23" s="81" t="s">
        <v>469</v>
      </c>
      <c r="G23" s="52">
        <v>0</v>
      </c>
      <c r="H23" s="52">
        <v>2512</v>
      </c>
      <c r="I23" s="84">
        <v>3651</v>
      </c>
      <c r="J23" s="85">
        <v>2013</v>
      </c>
    </row>
    <row r="24" spans="1:10" x14ac:dyDescent="0.3">
      <c r="A24" s="2" t="s">
        <v>16</v>
      </c>
      <c r="B24" s="78">
        <v>270585.90000000002</v>
      </c>
      <c r="C24" s="79">
        <v>139959.79999999999</v>
      </c>
      <c r="D24" s="219">
        <v>0.93331156517800151</v>
      </c>
      <c r="E24" s="79">
        <v>227789</v>
      </c>
      <c r="F24" s="80">
        <v>0.18787957276251288</v>
      </c>
      <c r="G24" s="79">
        <v>44994.030000000006</v>
      </c>
      <c r="H24" s="79">
        <v>189163</v>
      </c>
      <c r="I24" s="64">
        <v>171797</v>
      </c>
      <c r="J24" s="67">
        <v>198309</v>
      </c>
    </row>
    <row r="25" spans="1:10" s="6" customFormat="1" x14ac:dyDescent="0.3">
      <c r="A25" s="3" t="s">
        <v>17</v>
      </c>
      <c r="B25" s="23">
        <v>230485.90000000002</v>
      </c>
      <c r="C25" s="52">
        <v>117619.79999999999</v>
      </c>
      <c r="D25" s="218">
        <v>0.95958418565581693</v>
      </c>
      <c r="E25" s="52">
        <v>189969</v>
      </c>
      <c r="F25" s="81">
        <v>0.21328164068874411</v>
      </c>
      <c r="G25" s="52">
        <v>39905.850000000006</v>
      </c>
      <c r="H25" s="52">
        <v>169706</v>
      </c>
      <c r="I25" s="82">
        <v>148308</v>
      </c>
      <c r="J25" s="83">
        <v>154302</v>
      </c>
    </row>
    <row r="26" spans="1:10" x14ac:dyDescent="0.3">
      <c r="A26" s="3" t="s">
        <v>18</v>
      </c>
      <c r="B26" s="23">
        <v>40100</v>
      </c>
      <c r="C26" s="52">
        <v>22340</v>
      </c>
      <c r="D26" s="218">
        <v>0.79498657117278415</v>
      </c>
      <c r="E26" s="52">
        <v>37820</v>
      </c>
      <c r="F26" s="81">
        <v>6.0285563194077296E-2</v>
      </c>
      <c r="G26" s="52">
        <v>5088.18</v>
      </c>
      <c r="H26" s="52">
        <v>19457</v>
      </c>
      <c r="I26" s="84">
        <v>23489</v>
      </c>
      <c r="J26" s="85">
        <v>44007</v>
      </c>
    </row>
    <row r="27" spans="1:10" x14ac:dyDescent="0.3">
      <c r="A27" s="2" t="s">
        <v>19</v>
      </c>
      <c r="B27" s="78">
        <v>119190</v>
      </c>
      <c r="C27" s="79">
        <v>66668.72</v>
      </c>
      <c r="D27" s="219">
        <v>0.78779493591597372</v>
      </c>
      <c r="E27" s="79">
        <v>132097</v>
      </c>
      <c r="F27" s="80">
        <v>-9.7708502085588567E-2</v>
      </c>
      <c r="G27" s="79">
        <v>6822.9899999999989</v>
      </c>
      <c r="H27" s="79">
        <v>116898</v>
      </c>
      <c r="I27" s="64">
        <v>115312</v>
      </c>
      <c r="J27" s="67">
        <v>125140</v>
      </c>
    </row>
    <row r="28" spans="1:10" x14ac:dyDescent="0.3">
      <c r="A28" s="3" t="s">
        <v>20</v>
      </c>
      <c r="B28" s="23">
        <v>113840</v>
      </c>
      <c r="C28" s="52">
        <v>63827.9</v>
      </c>
      <c r="D28" s="218">
        <v>0.78354606684537642</v>
      </c>
      <c r="E28" s="52">
        <v>124347</v>
      </c>
      <c r="F28" s="81">
        <v>-8.449741449331305E-2</v>
      </c>
      <c r="G28" s="52">
        <v>6580.1799999999985</v>
      </c>
      <c r="H28" s="52">
        <v>114258</v>
      </c>
      <c r="I28" s="82">
        <v>113466</v>
      </c>
      <c r="J28" s="83">
        <v>124298</v>
      </c>
    </row>
    <row r="29" spans="1:10" x14ac:dyDescent="0.3">
      <c r="A29" s="11" t="s">
        <v>21</v>
      </c>
      <c r="B29" s="87">
        <v>5350</v>
      </c>
      <c r="C29" s="88">
        <v>2840.8199999999997</v>
      </c>
      <c r="D29" s="220">
        <v>0.88325905900409052</v>
      </c>
      <c r="E29" s="88">
        <v>7750</v>
      </c>
      <c r="F29" s="89">
        <v>-0.30967741935483872</v>
      </c>
      <c r="G29" s="88">
        <v>242.81</v>
      </c>
      <c r="H29" s="88">
        <v>2640</v>
      </c>
      <c r="I29" s="84">
        <v>1846</v>
      </c>
      <c r="J29" s="85">
        <v>842</v>
      </c>
    </row>
    <row r="30" spans="1:10" s="1" customFormat="1" x14ac:dyDescent="0.3">
      <c r="A30" s="5" t="s">
        <v>94</v>
      </c>
      <c r="B30" s="63">
        <v>0</v>
      </c>
      <c r="C30" s="91">
        <v>0</v>
      </c>
      <c r="D30" s="216" t="s">
        <v>469</v>
      </c>
      <c r="E30" s="91">
        <v>0</v>
      </c>
      <c r="F30" s="97" t="s">
        <v>469</v>
      </c>
      <c r="G30" s="90">
        <v>0</v>
      </c>
      <c r="H30" s="64">
        <v>10</v>
      </c>
      <c r="I30" s="64">
        <v>5</v>
      </c>
      <c r="J30" s="67">
        <v>6</v>
      </c>
    </row>
    <row r="31" spans="1:10" x14ac:dyDescent="0.3">
      <c r="A31" s="3" t="s">
        <v>94</v>
      </c>
      <c r="B31" s="23">
        <v>0</v>
      </c>
      <c r="C31" s="52">
        <v>0</v>
      </c>
      <c r="D31" s="218" t="s">
        <v>469</v>
      </c>
      <c r="E31" s="52">
        <v>0</v>
      </c>
      <c r="F31" s="81" t="s">
        <v>469</v>
      </c>
      <c r="G31" s="52">
        <v>0</v>
      </c>
      <c r="H31" s="84">
        <v>10</v>
      </c>
      <c r="I31" s="84">
        <v>5</v>
      </c>
      <c r="J31" s="85">
        <v>6</v>
      </c>
    </row>
    <row r="32" spans="1:10" x14ac:dyDescent="0.3">
      <c r="A32" s="2" t="s">
        <v>23</v>
      </c>
      <c r="B32" s="78">
        <v>45750</v>
      </c>
      <c r="C32" s="79">
        <v>12705.279999999999</v>
      </c>
      <c r="D32" s="219">
        <v>2.6008651521257309</v>
      </c>
      <c r="E32" s="79">
        <v>50880</v>
      </c>
      <c r="F32" s="80">
        <v>-0.10082547169811318</v>
      </c>
      <c r="G32" s="79">
        <v>54262.37</v>
      </c>
      <c r="H32" s="79">
        <v>32603</v>
      </c>
      <c r="I32" s="64">
        <v>21982</v>
      </c>
      <c r="J32" s="67">
        <v>23220</v>
      </c>
    </row>
    <row r="33" spans="1:10" x14ac:dyDescent="0.3">
      <c r="A33" s="3" t="s">
        <v>24</v>
      </c>
      <c r="B33" s="23">
        <v>19800</v>
      </c>
      <c r="C33" s="52">
        <v>5760</v>
      </c>
      <c r="D33" s="218">
        <v>2.4375</v>
      </c>
      <c r="E33" s="52">
        <v>20730</v>
      </c>
      <c r="F33" s="81">
        <v>-4.4862518089725079E-2</v>
      </c>
      <c r="G33" s="52">
        <v>1700</v>
      </c>
      <c r="H33" s="52">
        <v>19205</v>
      </c>
      <c r="I33" s="82">
        <v>9973</v>
      </c>
      <c r="J33" s="83">
        <v>9352</v>
      </c>
    </row>
    <row r="34" spans="1:10" x14ac:dyDescent="0.3">
      <c r="A34" s="11" t="s">
        <v>23</v>
      </c>
      <c r="B34" s="87">
        <v>25950</v>
      </c>
      <c r="C34" s="88">
        <v>6945.28</v>
      </c>
      <c r="D34" s="220">
        <v>2.7363504423147806</v>
      </c>
      <c r="E34" s="88">
        <v>30150</v>
      </c>
      <c r="F34" s="89">
        <v>-0.13930348258706471</v>
      </c>
      <c r="G34" s="88">
        <v>52562.37</v>
      </c>
      <c r="H34" s="88">
        <v>13398</v>
      </c>
      <c r="I34" s="84">
        <v>12009</v>
      </c>
      <c r="J34" s="85">
        <v>13868</v>
      </c>
    </row>
    <row r="35" spans="1:10" x14ac:dyDescent="0.3">
      <c r="A35" s="17" t="s">
        <v>2</v>
      </c>
      <c r="B35" s="68">
        <v>435525.9</v>
      </c>
      <c r="C35" s="71">
        <v>219333.8</v>
      </c>
      <c r="D35" s="217">
        <v>0.98567617029386279</v>
      </c>
      <c r="E35" s="71">
        <v>410766</v>
      </c>
      <c r="F35" s="19">
        <v>6.0277384204145523E-2</v>
      </c>
      <c r="G35" s="26">
        <v>106219.22</v>
      </c>
      <c r="H35" s="26">
        <v>353188</v>
      </c>
      <c r="I35" s="26">
        <v>328708</v>
      </c>
      <c r="J35" s="26">
        <v>366457</v>
      </c>
    </row>
    <row r="37" spans="1:10" x14ac:dyDescent="0.3">
      <c r="D37" s="21"/>
      <c r="F37" s="21"/>
      <c r="H37" s="21"/>
    </row>
  </sheetData>
  <mergeCells count="3">
    <mergeCell ref="A3:A4"/>
    <mergeCell ref="A9:A10"/>
    <mergeCell ref="A18:A19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showGridLines="0" zoomScale="90" zoomScaleNormal="90" zoomScaleSheetLayoutView="80" workbookViewId="0"/>
  </sheetViews>
  <sheetFormatPr defaultRowHeight="14.4" x14ac:dyDescent="0.3"/>
  <cols>
    <col min="1" max="1" width="45.6640625" customWidth="1"/>
    <col min="2" max="3" width="15.6640625" style="21" customWidth="1"/>
    <col min="4" max="4" width="15.6640625" style="74" customWidth="1"/>
    <col min="5" max="5" width="15.6640625" style="21" customWidth="1"/>
    <col min="6" max="6" width="15.6640625" style="74" customWidth="1"/>
    <col min="7" max="7" width="15.6640625" style="21" customWidth="1"/>
    <col min="8" max="8" width="15.6640625" style="74" customWidth="1"/>
    <col min="9" max="10" width="15.6640625" style="21" customWidth="1"/>
  </cols>
  <sheetData>
    <row r="1" spans="1:10" s="28" customFormat="1" ht="18" x14ac:dyDescent="0.35">
      <c r="A1" s="27" t="s">
        <v>291</v>
      </c>
      <c r="B1" s="44"/>
      <c r="C1" s="44"/>
      <c r="D1" s="59"/>
      <c r="E1" s="44"/>
      <c r="F1" s="59"/>
      <c r="G1" s="44"/>
      <c r="H1" s="59"/>
      <c r="I1" s="44"/>
      <c r="J1" s="44"/>
    </row>
    <row r="3" spans="1:10" x14ac:dyDescent="0.3">
      <c r="A3" s="266" t="s">
        <v>87</v>
      </c>
      <c r="B3" s="60"/>
      <c r="C3" s="60"/>
      <c r="D3" s="61"/>
      <c r="E3" s="60"/>
      <c r="F3" s="61"/>
      <c r="G3" s="60"/>
      <c r="H3" s="61"/>
      <c r="I3" s="60"/>
      <c r="J3" s="60"/>
    </row>
    <row r="4" spans="1:10" ht="43.2" x14ac:dyDescent="0.3">
      <c r="A4" s="267"/>
      <c r="B4" s="22" t="s">
        <v>398</v>
      </c>
      <c r="C4" s="22" t="s">
        <v>407</v>
      </c>
      <c r="D4" s="215" t="s">
        <v>409</v>
      </c>
      <c r="E4" s="22" t="s">
        <v>95</v>
      </c>
      <c r="F4" s="215" t="s">
        <v>397</v>
      </c>
      <c r="G4" s="47" t="s">
        <v>414</v>
      </c>
      <c r="H4" s="47" t="s">
        <v>88</v>
      </c>
      <c r="I4" s="50" t="s">
        <v>89</v>
      </c>
      <c r="J4" s="51" t="s">
        <v>90</v>
      </c>
    </row>
    <row r="5" spans="1:10" s="6" customFormat="1" x14ac:dyDescent="0.3">
      <c r="A5" s="2" t="s">
        <v>271</v>
      </c>
      <c r="B5" s="63">
        <v>4428002.6599999992</v>
      </c>
      <c r="C5" s="90">
        <v>3488864.8819157374</v>
      </c>
      <c r="D5" s="216">
        <v>0.26918147015443616</v>
      </c>
      <c r="E5" s="90">
        <v>4010186</v>
      </c>
      <c r="F5" s="65">
        <v>0.10418884809831752</v>
      </c>
      <c r="G5" s="91">
        <v>3293549.2699999991</v>
      </c>
      <c r="H5" s="91">
        <v>4004507</v>
      </c>
      <c r="I5" s="90">
        <v>3870078</v>
      </c>
      <c r="J5" s="92">
        <v>3437465</v>
      </c>
    </row>
    <row r="6" spans="1:10" x14ac:dyDescent="0.3">
      <c r="A6" s="16" t="s">
        <v>2</v>
      </c>
      <c r="B6" s="68">
        <v>4428002.6599999992</v>
      </c>
      <c r="C6" s="69">
        <v>3488864.8819157374</v>
      </c>
      <c r="D6" s="217">
        <v>0.26918147015443616</v>
      </c>
      <c r="E6" s="69">
        <v>4010186</v>
      </c>
      <c r="F6" s="70">
        <v>0.10418884809831752</v>
      </c>
      <c r="G6" s="69">
        <v>3293549.2699999991</v>
      </c>
      <c r="H6" s="69">
        <v>4004507</v>
      </c>
      <c r="I6" s="69">
        <v>3870078</v>
      </c>
      <c r="J6" s="71">
        <v>3437465</v>
      </c>
    </row>
    <row r="7" spans="1:10" x14ac:dyDescent="0.3">
      <c r="A7" s="6"/>
      <c r="B7" s="72"/>
      <c r="C7" s="72"/>
      <c r="D7" s="73"/>
      <c r="E7" s="72"/>
      <c r="F7" s="73"/>
    </row>
    <row r="8" spans="1:10" x14ac:dyDescent="0.3">
      <c r="A8" s="266" t="s">
        <v>3</v>
      </c>
      <c r="B8" s="45"/>
      <c r="C8" s="45"/>
      <c r="D8" s="75"/>
      <c r="E8" s="45"/>
      <c r="F8" s="75"/>
      <c r="G8" s="45"/>
      <c r="H8" s="75"/>
      <c r="I8" s="45"/>
      <c r="J8" s="45"/>
    </row>
    <row r="9" spans="1:10" ht="43.2" x14ac:dyDescent="0.3">
      <c r="A9" s="267"/>
      <c r="B9" s="22" t="s">
        <v>398</v>
      </c>
      <c r="C9" s="22" t="s">
        <v>407</v>
      </c>
      <c r="D9" s="215" t="s">
        <v>409</v>
      </c>
      <c r="E9" s="22" t="s">
        <v>95</v>
      </c>
      <c r="F9" s="215" t="s">
        <v>397</v>
      </c>
      <c r="G9" s="47" t="s">
        <v>414</v>
      </c>
      <c r="H9" s="47" t="s">
        <v>88</v>
      </c>
      <c r="I9" s="50" t="s">
        <v>89</v>
      </c>
      <c r="J9" s="51" t="s">
        <v>90</v>
      </c>
    </row>
    <row r="10" spans="1:10" x14ac:dyDescent="0.3">
      <c r="A10" s="3" t="s">
        <v>272</v>
      </c>
      <c r="B10" s="23">
        <v>2489149.2600000007</v>
      </c>
      <c r="C10" s="52">
        <v>1769513.170510249</v>
      </c>
      <c r="D10" s="218">
        <v>0.40668591875031979</v>
      </c>
      <c r="E10" s="52">
        <v>2035022</v>
      </c>
      <c r="F10" s="8">
        <v>0.22315594622564316</v>
      </c>
      <c r="G10" s="52">
        <v>1703615.48</v>
      </c>
      <c r="H10" s="52">
        <v>1884901</v>
      </c>
      <c r="I10" s="52">
        <v>1835785</v>
      </c>
      <c r="J10" s="57">
        <v>1981398</v>
      </c>
    </row>
    <row r="11" spans="1:10" x14ac:dyDescent="0.3">
      <c r="A11" s="3" t="s">
        <v>273</v>
      </c>
      <c r="B11" s="23">
        <v>1599136.5299999993</v>
      </c>
      <c r="C11" s="52">
        <v>1426722.2408957647</v>
      </c>
      <c r="D11" s="218">
        <v>0.1208464297829861</v>
      </c>
      <c r="E11" s="52">
        <v>1686965</v>
      </c>
      <c r="F11" s="8">
        <v>-5.2063006642106169E-2</v>
      </c>
      <c r="G11" s="52">
        <v>1358549.49</v>
      </c>
      <c r="H11" s="52">
        <v>1856759</v>
      </c>
      <c r="I11" s="52">
        <v>1797129</v>
      </c>
      <c r="J11" s="83">
        <v>1199487</v>
      </c>
    </row>
    <row r="12" spans="1:10" x14ac:dyDescent="0.3">
      <c r="A12" s="3" t="s">
        <v>274</v>
      </c>
      <c r="B12" s="23">
        <v>339716.87000000005</v>
      </c>
      <c r="C12" s="52">
        <v>292629.47050972271</v>
      </c>
      <c r="D12" s="218">
        <v>0.16091133749535613</v>
      </c>
      <c r="E12" s="52">
        <v>288199</v>
      </c>
      <c r="F12" s="8">
        <v>0.17875797625945977</v>
      </c>
      <c r="G12" s="52">
        <v>231384.30000000002</v>
      </c>
      <c r="H12" s="52">
        <v>262847</v>
      </c>
      <c r="I12" s="52">
        <v>237164</v>
      </c>
      <c r="J12" s="83">
        <v>256580</v>
      </c>
    </row>
    <row r="13" spans="1:10" x14ac:dyDescent="0.3">
      <c r="A13" s="16" t="s">
        <v>2</v>
      </c>
      <c r="B13" s="68">
        <v>4428002.66</v>
      </c>
      <c r="C13" s="76">
        <v>3488864.8819157365</v>
      </c>
      <c r="D13" s="217">
        <v>0.26918147015443683</v>
      </c>
      <c r="E13" s="76">
        <v>4010186</v>
      </c>
      <c r="F13" s="77">
        <v>0.10418884809831774</v>
      </c>
      <c r="G13" s="76">
        <v>3293549.2699999996</v>
      </c>
      <c r="H13" s="76">
        <v>4004507</v>
      </c>
      <c r="I13" s="76">
        <v>3870078</v>
      </c>
      <c r="J13" s="71">
        <v>3437465</v>
      </c>
    </row>
    <row r="14" spans="1:10" x14ac:dyDescent="0.3">
      <c r="A14" s="6"/>
      <c r="B14" s="72"/>
      <c r="C14" s="72"/>
      <c r="D14" s="73"/>
      <c r="E14" s="72"/>
      <c r="F14" s="73"/>
    </row>
    <row r="15" spans="1:10" x14ac:dyDescent="0.3">
      <c r="A15" s="266" t="s">
        <v>9</v>
      </c>
      <c r="B15" s="45"/>
      <c r="C15" s="45"/>
      <c r="D15" s="75"/>
      <c r="E15" s="45"/>
      <c r="F15" s="75"/>
      <c r="G15" s="45"/>
      <c r="H15" s="75"/>
      <c r="I15" s="45"/>
      <c r="J15" s="45"/>
    </row>
    <row r="16" spans="1:10" ht="43.2" x14ac:dyDescent="0.3">
      <c r="A16" s="267"/>
      <c r="B16" s="22" t="s">
        <v>398</v>
      </c>
      <c r="C16" s="22" t="s">
        <v>407</v>
      </c>
      <c r="D16" s="215" t="s">
        <v>409</v>
      </c>
      <c r="E16" s="22" t="s">
        <v>95</v>
      </c>
      <c r="F16" s="215" t="s">
        <v>397</v>
      </c>
      <c r="G16" s="47" t="s">
        <v>414</v>
      </c>
      <c r="H16" s="47" t="s">
        <v>88</v>
      </c>
      <c r="I16" s="50" t="s">
        <v>89</v>
      </c>
      <c r="J16" s="51" t="s">
        <v>90</v>
      </c>
    </row>
    <row r="17" spans="1:10" x14ac:dyDescent="0.3">
      <c r="A17" s="2" t="s">
        <v>10</v>
      </c>
      <c r="B17" s="78">
        <v>3990312.03</v>
      </c>
      <c r="C17" s="79">
        <v>3138949.0819157371</v>
      </c>
      <c r="D17" s="219">
        <v>0.27122547255996454</v>
      </c>
      <c r="E17" s="79">
        <v>3601729</v>
      </c>
      <c r="F17" s="80">
        <v>0.10788791438778422</v>
      </c>
      <c r="G17" s="79">
        <v>2820520.5600000005</v>
      </c>
      <c r="H17" s="79">
        <v>3563193</v>
      </c>
      <c r="I17" s="64">
        <v>3501582</v>
      </c>
      <c r="J17" s="67">
        <v>2699715</v>
      </c>
    </row>
    <row r="18" spans="1:10" x14ac:dyDescent="0.3">
      <c r="A18" s="3" t="s">
        <v>11</v>
      </c>
      <c r="B18" s="23">
        <v>2475831.12</v>
      </c>
      <c r="C18" s="52">
        <v>1977063.4497633465</v>
      </c>
      <c r="D18" s="218">
        <v>0.25227701735943575</v>
      </c>
      <c r="E18" s="52">
        <v>2265964</v>
      </c>
      <c r="F18" s="81">
        <v>9.2617146609566658E-2</v>
      </c>
      <c r="G18" s="52">
        <v>1821816.4100000001</v>
      </c>
      <c r="H18" s="52">
        <v>2205721</v>
      </c>
      <c r="I18" s="82">
        <v>2127269</v>
      </c>
      <c r="J18" s="83">
        <v>1707203</v>
      </c>
    </row>
    <row r="19" spans="1:10" x14ac:dyDescent="0.3">
      <c r="A19" s="3" t="s">
        <v>12</v>
      </c>
      <c r="B19" s="23">
        <v>17086.09</v>
      </c>
      <c r="C19" s="52">
        <v>16875.936459232125</v>
      </c>
      <c r="D19" s="218">
        <v>1.245285209952951E-2</v>
      </c>
      <c r="E19" s="52">
        <v>21876</v>
      </c>
      <c r="F19" s="81">
        <v>-0.21895730480892306</v>
      </c>
      <c r="G19" s="52">
        <v>2826.76</v>
      </c>
      <c r="H19" s="52">
        <v>114858</v>
      </c>
      <c r="I19" s="82">
        <v>140470</v>
      </c>
      <c r="J19" s="83">
        <v>79681</v>
      </c>
    </row>
    <row r="20" spans="1:10" x14ac:dyDescent="0.3">
      <c r="A20" s="3" t="s">
        <v>13</v>
      </c>
      <c r="B20" s="23">
        <v>870460.88</v>
      </c>
      <c r="C20" s="52">
        <v>699306.3758237015</v>
      </c>
      <c r="D20" s="218">
        <v>0.24474895424011889</v>
      </c>
      <c r="E20" s="52">
        <v>806193</v>
      </c>
      <c r="F20" s="81">
        <v>7.9717735083286501E-2</v>
      </c>
      <c r="G20" s="52">
        <v>623232.81000000006</v>
      </c>
      <c r="H20" s="52">
        <v>822322</v>
      </c>
      <c r="I20" s="82">
        <v>799916</v>
      </c>
      <c r="J20" s="83">
        <v>619336</v>
      </c>
    </row>
    <row r="21" spans="1:10" x14ac:dyDescent="0.3">
      <c r="A21" s="3" t="s">
        <v>14</v>
      </c>
      <c r="B21" s="23">
        <v>323166.57</v>
      </c>
      <c r="C21" s="52">
        <v>228105.33640720168</v>
      </c>
      <c r="D21" s="218">
        <v>0.41674269918481865</v>
      </c>
      <c r="E21" s="52">
        <v>251712</v>
      </c>
      <c r="F21" s="81">
        <v>0.28387430873379094</v>
      </c>
      <c r="G21" s="52">
        <v>230059.97000000003</v>
      </c>
      <c r="H21" s="52">
        <v>192389</v>
      </c>
      <c r="I21" s="82">
        <v>192082</v>
      </c>
      <c r="J21" s="83">
        <v>128986</v>
      </c>
    </row>
    <row r="22" spans="1:10" x14ac:dyDescent="0.3">
      <c r="A22" s="3" t="s">
        <v>15</v>
      </c>
      <c r="B22" s="23">
        <v>137109.6</v>
      </c>
      <c r="C22" s="52">
        <v>101894.62844004288</v>
      </c>
      <c r="D22" s="218">
        <v>0.345601844759446</v>
      </c>
      <c r="E22" s="52">
        <v>141444</v>
      </c>
      <c r="F22" s="81">
        <v>-3.0643929753117805E-2</v>
      </c>
      <c r="G22" s="52">
        <v>93045.23000000001</v>
      </c>
      <c r="H22" s="52">
        <v>126953</v>
      </c>
      <c r="I22" s="82">
        <v>129312</v>
      </c>
      <c r="J22" s="83">
        <v>83279</v>
      </c>
    </row>
    <row r="23" spans="1:10" x14ac:dyDescent="0.3">
      <c r="A23" s="3" t="s">
        <v>412</v>
      </c>
      <c r="B23" s="23">
        <v>123288.63</v>
      </c>
      <c r="C23" s="52">
        <v>88996.98342221175</v>
      </c>
      <c r="D23" s="218">
        <v>0.38531245958197036</v>
      </c>
      <c r="E23" s="52">
        <v>114540</v>
      </c>
      <c r="F23" s="81">
        <v>7.6380565741225759E-2</v>
      </c>
      <c r="G23" s="52">
        <v>50093.420000000006</v>
      </c>
      <c r="H23" s="52">
        <v>100950</v>
      </c>
      <c r="I23" s="82">
        <v>112533</v>
      </c>
      <c r="J23" s="83">
        <v>81230</v>
      </c>
    </row>
    <row r="24" spans="1:10" x14ac:dyDescent="0.3">
      <c r="A24" s="3" t="s">
        <v>413</v>
      </c>
      <c r="B24" s="23">
        <v>43369.14</v>
      </c>
      <c r="C24" s="52">
        <v>26706.371599999999</v>
      </c>
      <c r="D24" s="218">
        <v>0.62392483148103883</v>
      </c>
      <c r="E24" s="52">
        <v>0</v>
      </c>
      <c r="F24" s="81" t="s">
        <v>469</v>
      </c>
      <c r="G24" s="52">
        <v>-554.04</v>
      </c>
      <c r="H24" s="52">
        <v>0</v>
      </c>
      <c r="I24" s="84">
        <v>0</v>
      </c>
      <c r="J24" s="85">
        <v>0</v>
      </c>
    </row>
    <row r="25" spans="1:10" x14ac:dyDescent="0.3">
      <c r="A25" s="2" t="s">
        <v>16</v>
      </c>
      <c r="B25" s="78">
        <v>260327.91000000003</v>
      </c>
      <c r="C25" s="79">
        <v>241992.25</v>
      </c>
      <c r="D25" s="219">
        <v>7.5769616588961197E-2</v>
      </c>
      <c r="E25" s="79">
        <v>241713</v>
      </c>
      <c r="F25" s="80">
        <v>7.7012448647776566E-2</v>
      </c>
      <c r="G25" s="79">
        <v>233642.03999999998</v>
      </c>
      <c r="H25" s="79">
        <v>208889</v>
      </c>
      <c r="I25" s="64">
        <v>227623</v>
      </c>
      <c r="J25" s="67">
        <v>514290</v>
      </c>
    </row>
    <row r="26" spans="1:10" s="6" customFormat="1" x14ac:dyDescent="0.3">
      <c r="A26" s="3" t="s">
        <v>17</v>
      </c>
      <c r="B26" s="23">
        <v>260327.91000000003</v>
      </c>
      <c r="C26" s="52">
        <v>241992.25</v>
      </c>
      <c r="D26" s="218">
        <v>7.5769616588961197E-2</v>
      </c>
      <c r="E26" s="52">
        <v>241713</v>
      </c>
      <c r="F26" s="81">
        <v>7.7012448647776566E-2</v>
      </c>
      <c r="G26" s="52">
        <v>233642.03999999998</v>
      </c>
      <c r="H26" s="52">
        <v>208889</v>
      </c>
      <c r="I26" s="82">
        <v>227623</v>
      </c>
      <c r="J26" s="83">
        <v>509759</v>
      </c>
    </row>
    <row r="27" spans="1:10" x14ac:dyDescent="0.3">
      <c r="A27" s="3" t="s">
        <v>18</v>
      </c>
      <c r="B27" s="23">
        <v>0</v>
      </c>
      <c r="C27" s="52">
        <v>0</v>
      </c>
      <c r="D27" s="218" t="s">
        <v>469</v>
      </c>
      <c r="E27" s="52">
        <v>0</v>
      </c>
      <c r="F27" s="81" t="s">
        <v>469</v>
      </c>
      <c r="G27" s="52">
        <v>0</v>
      </c>
      <c r="H27" s="52">
        <v>0</v>
      </c>
      <c r="I27" s="84">
        <v>0</v>
      </c>
      <c r="J27" s="85">
        <v>4531</v>
      </c>
    </row>
    <row r="28" spans="1:10" x14ac:dyDescent="0.3">
      <c r="A28" s="2" t="s">
        <v>19</v>
      </c>
      <c r="B28" s="78">
        <v>165790.59999999998</v>
      </c>
      <c r="C28" s="79">
        <v>100074.65</v>
      </c>
      <c r="D28" s="219">
        <v>0.65666929637025939</v>
      </c>
      <c r="E28" s="79">
        <v>156409</v>
      </c>
      <c r="F28" s="80">
        <v>5.9981203127697169E-2</v>
      </c>
      <c r="G28" s="79">
        <v>226187.54</v>
      </c>
      <c r="H28" s="79">
        <v>219974</v>
      </c>
      <c r="I28" s="79">
        <v>130185</v>
      </c>
      <c r="J28" s="86">
        <v>211114</v>
      </c>
    </row>
    <row r="29" spans="1:10" x14ac:dyDescent="0.3">
      <c r="A29" s="3" t="s">
        <v>20</v>
      </c>
      <c r="B29" s="23">
        <v>76704.079999999987</v>
      </c>
      <c r="C29" s="52">
        <v>39594.929999999993</v>
      </c>
      <c r="D29" s="218">
        <v>0.93721974000206587</v>
      </c>
      <c r="E29" s="52">
        <v>72224</v>
      </c>
      <c r="F29" s="81">
        <v>6.2030350022153069E-2</v>
      </c>
      <c r="G29" s="52">
        <v>192310.05000000002</v>
      </c>
      <c r="H29" s="52">
        <v>111532</v>
      </c>
      <c r="I29" s="82">
        <v>65402</v>
      </c>
      <c r="J29" s="83">
        <v>127566</v>
      </c>
    </row>
    <row r="30" spans="1:10" x14ac:dyDescent="0.3">
      <c r="A30" s="11" t="s">
        <v>419</v>
      </c>
      <c r="B30" s="87">
        <v>89086.51999999999</v>
      </c>
      <c r="C30" s="88">
        <v>60479.72</v>
      </c>
      <c r="D30" s="220">
        <v>0.47299822155261273</v>
      </c>
      <c r="E30" s="88">
        <v>84185</v>
      </c>
      <c r="F30" s="89">
        <v>5.822319890716865E-2</v>
      </c>
      <c r="G30" s="88">
        <v>33877.49</v>
      </c>
      <c r="H30" s="88">
        <v>108442</v>
      </c>
      <c r="I30" s="84">
        <v>64783</v>
      </c>
      <c r="J30" s="85">
        <v>83548</v>
      </c>
    </row>
    <row r="31" spans="1:10" s="1" customFormat="1" x14ac:dyDescent="0.3">
      <c r="A31" s="5" t="s">
        <v>94</v>
      </c>
      <c r="B31" s="63">
        <v>675</v>
      </c>
      <c r="C31" s="91">
        <v>1367.6399999999999</v>
      </c>
      <c r="D31" s="216">
        <v>-0.50644906554356406</v>
      </c>
      <c r="E31" s="91">
        <v>675</v>
      </c>
      <c r="F31" s="97">
        <v>0</v>
      </c>
      <c r="G31" s="90">
        <v>780.49</v>
      </c>
      <c r="H31" s="90">
        <v>3922</v>
      </c>
      <c r="I31" s="64">
        <v>942</v>
      </c>
      <c r="J31" s="67">
        <v>2594</v>
      </c>
    </row>
    <row r="32" spans="1:10" x14ac:dyDescent="0.3">
      <c r="A32" s="3" t="s">
        <v>94</v>
      </c>
      <c r="B32" s="23">
        <v>675</v>
      </c>
      <c r="C32" s="52">
        <v>1367.6399999999999</v>
      </c>
      <c r="D32" s="218">
        <v>-0.50644906554356406</v>
      </c>
      <c r="E32" s="52">
        <v>675</v>
      </c>
      <c r="F32" s="81">
        <v>0</v>
      </c>
      <c r="G32" s="52">
        <v>780.49</v>
      </c>
      <c r="H32" s="52">
        <v>3922</v>
      </c>
      <c r="I32" s="88">
        <v>942</v>
      </c>
      <c r="J32" s="85">
        <v>2594</v>
      </c>
    </row>
    <row r="33" spans="1:10" x14ac:dyDescent="0.3">
      <c r="A33" s="2" t="s">
        <v>22</v>
      </c>
      <c r="B33" s="78">
        <v>0</v>
      </c>
      <c r="C33" s="79">
        <v>0</v>
      </c>
      <c r="D33" s="219" t="s">
        <v>469</v>
      </c>
      <c r="E33" s="79">
        <v>0</v>
      </c>
      <c r="F33" s="80" t="s">
        <v>469</v>
      </c>
      <c r="G33" s="79">
        <v>570</v>
      </c>
      <c r="H33" s="79">
        <v>0</v>
      </c>
      <c r="I33" s="64">
        <v>0</v>
      </c>
      <c r="J33" s="67">
        <v>918</v>
      </c>
    </row>
    <row r="34" spans="1:10" x14ac:dyDescent="0.3">
      <c r="A34" s="3" t="s">
        <v>416</v>
      </c>
      <c r="B34" s="23">
        <v>0</v>
      </c>
      <c r="C34" s="52">
        <v>0</v>
      </c>
      <c r="D34" s="218" t="s">
        <v>469</v>
      </c>
      <c r="E34" s="52">
        <v>0</v>
      </c>
      <c r="F34" s="81" t="s">
        <v>469</v>
      </c>
      <c r="G34" s="52">
        <v>0</v>
      </c>
      <c r="H34" s="52">
        <v>0</v>
      </c>
      <c r="I34" s="82">
        <v>0</v>
      </c>
      <c r="J34" s="83">
        <v>918</v>
      </c>
    </row>
    <row r="35" spans="1:10" x14ac:dyDescent="0.3">
      <c r="A35" s="3" t="s">
        <v>417</v>
      </c>
      <c r="B35" s="23">
        <v>0</v>
      </c>
      <c r="C35" s="52">
        <v>0</v>
      </c>
      <c r="D35" s="218" t="s">
        <v>469</v>
      </c>
      <c r="E35" s="52">
        <v>0</v>
      </c>
      <c r="F35" s="81" t="s">
        <v>469</v>
      </c>
      <c r="G35" s="52">
        <v>570</v>
      </c>
      <c r="H35" s="52">
        <v>0</v>
      </c>
      <c r="I35" s="84">
        <v>0</v>
      </c>
      <c r="J35" s="85">
        <v>0</v>
      </c>
    </row>
    <row r="36" spans="1:10" x14ac:dyDescent="0.3">
      <c r="A36" s="2" t="s">
        <v>23</v>
      </c>
      <c r="B36" s="78">
        <v>4737.95</v>
      </c>
      <c r="C36" s="79">
        <v>3949.12</v>
      </c>
      <c r="D36" s="219">
        <v>0.19974829835507646</v>
      </c>
      <c r="E36" s="79">
        <v>5221</v>
      </c>
      <c r="F36" s="80">
        <v>-9.2520589925301655E-2</v>
      </c>
      <c r="G36" s="79">
        <v>2720.3999999999996</v>
      </c>
      <c r="H36" s="79">
        <v>5636</v>
      </c>
      <c r="I36" s="64">
        <v>4488</v>
      </c>
      <c r="J36" s="67">
        <v>4743</v>
      </c>
    </row>
    <row r="37" spans="1:10" x14ac:dyDescent="0.3">
      <c r="A37" s="3" t="s">
        <v>24</v>
      </c>
      <c r="B37" s="23">
        <v>2400</v>
      </c>
      <c r="C37" s="52">
        <v>2327.8599999999997</v>
      </c>
      <c r="D37" s="218">
        <v>3.0989836158532125E-2</v>
      </c>
      <c r="E37" s="52">
        <v>3000</v>
      </c>
      <c r="F37" s="81">
        <v>-0.19999999999999996</v>
      </c>
      <c r="G37" s="52">
        <v>1217.47</v>
      </c>
      <c r="H37" s="52">
        <v>3356</v>
      </c>
      <c r="I37" s="82">
        <v>3523</v>
      </c>
      <c r="J37" s="83">
        <v>2673</v>
      </c>
    </row>
    <row r="38" spans="1:10" x14ac:dyDescent="0.3">
      <c r="A38" s="11" t="s">
        <v>23</v>
      </c>
      <c r="B38" s="87">
        <v>2337.9499999999998</v>
      </c>
      <c r="C38" s="88">
        <v>1621.26</v>
      </c>
      <c r="D38" s="220">
        <v>0.4420574121362395</v>
      </c>
      <c r="E38" s="88">
        <v>2221</v>
      </c>
      <c r="F38" s="89">
        <v>5.2656461053579351E-2</v>
      </c>
      <c r="G38" s="88">
        <v>1502.9299999999998</v>
      </c>
      <c r="H38" s="88">
        <v>2280</v>
      </c>
      <c r="I38" s="84">
        <v>965</v>
      </c>
      <c r="J38" s="85">
        <v>2070</v>
      </c>
    </row>
    <row r="39" spans="1:10" s="1" customFormat="1" x14ac:dyDescent="0.3">
      <c r="A39" s="13" t="s">
        <v>96</v>
      </c>
      <c r="B39" s="78">
        <v>6159.17</v>
      </c>
      <c r="C39" s="94">
        <v>2532.14</v>
      </c>
      <c r="D39" s="219">
        <v>1.4323971028458145</v>
      </c>
      <c r="E39" s="94">
        <v>4439</v>
      </c>
      <c r="F39" s="95">
        <v>0.38751295336787561</v>
      </c>
      <c r="G39" s="64">
        <v>9128.2400000000016</v>
      </c>
      <c r="H39" s="64">
        <v>2893</v>
      </c>
      <c r="I39" s="64">
        <v>5258</v>
      </c>
      <c r="J39" s="67">
        <v>4091</v>
      </c>
    </row>
    <row r="40" spans="1:10" x14ac:dyDescent="0.3">
      <c r="A40" s="12" t="s">
        <v>96</v>
      </c>
      <c r="B40" s="23">
        <v>6159.17</v>
      </c>
      <c r="C40" s="82">
        <v>2532.14</v>
      </c>
      <c r="D40" s="218">
        <v>1.4323971028458145</v>
      </c>
      <c r="E40" s="82">
        <v>4439</v>
      </c>
      <c r="F40" s="96">
        <v>0.38751295336787561</v>
      </c>
      <c r="G40" s="82">
        <v>9128.2400000000016</v>
      </c>
      <c r="H40" s="82">
        <v>2893</v>
      </c>
      <c r="I40" s="82">
        <v>5258</v>
      </c>
      <c r="J40" s="83">
        <v>4091</v>
      </c>
    </row>
    <row r="41" spans="1:10" x14ac:dyDescent="0.3">
      <c r="A41" s="17" t="s">
        <v>2</v>
      </c>
      <c r="B41" s="68">
        <v>4428002.6599999992</v>
      </c>
      <c r="C41" s="71">
        <v>3488864.8819157374</v>
      </c>
      <c r="D41" s="217">
        <v>0.26918147015443616</v>
      </c>
      <c r="E41" s="71">
        <v>4010186</v>
      </c>
      <c r="F41" s="19">
        <v>0.10418884809831752</v>
      </c>
      <c r="G41" s="26">
        <v>3293549.2700000014</v>
      </c>
      <c r="H41" s="26">
        <v>4004507</v>
      </c>
      <c r="I41" s="26">
        <v>3870078</v>
      </c>
      <c r="J41" s="26">
        <v>3437465</v>
      </c>
    </row>
  </sheetData>
  <mergeCells count="3">
    <mergeCell ref="A3:A4"/>
    <mergeCell ref="A8:A9"/>
    <mergeCell ref="A15:A16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showGridLines="0" zoomScale="90" zoomScaleNormal="90" zoomScaleSheetLayoutView="80" workbookViewId="0">
      <selection activeCell="C21" sqref="C21"/>
    </sheetView>
  </sheetViews>
  <sheetFormatPr defaultRowHeight="14.4" x14ac:dyDescent="0.3"/>
  <cols>
    <col min="1" max="1" width="45.6640625" customWidth="1"/>
    <col min="2" max="3" width="15.6640625" style="21" customWidth="1"/>
    <col min="4" max="4" width="15.6640625" style="197" customWidth="1"/>
    <col min="5" max="5" width="15.6640625" style="21" customWidth="1"/>
    <col min="6" max="6" width="15.6640625" style="197" customWidth="1"/>
    <col min="7" max="7" width="15.6640625" style="21" customWidth="1"/>
    <col min="8" max="8" width="15.6640625" style="74" customWidth="1"/>
    <col min="9" max="10" width="15.6640625" style="21" customWidth="1"/>
  </cols>
  <sheetData>
    <row r="1" spans="1:12" s="28" customFormat="1" ht="18" x14ac:dyDescent="0.35">
      <c r="A1" s="27" t="s">
        <v>303</v>
      </c>
      <c r="B1" s="44"/>
      <c r="C1" s="44"/>
      <c r="D1" s="200"/>
      <c r="E1" s="44"/>
      <c r="F1" s="200"/>
      <c r="G1" s="44"/>
      <c r="H1" s="59"/>
      <c r="I1" s="44"/>
      <c r="J1" s="44"/>
    </row>
    <row r="3" spans="1:12" x14ac:dyDescent="0.3">
      <c r="A3" s="266" t="s">
        <v>87</v>
      </c>
      <c r="B3" s="60"/>
      <c r="C3" s="60"/>
      <c r="D3" s="193"/>
      <c r="E3" s="60"/>
      <c r="F3" s="193"/>
      <c r="G3" s="60"/>
      <c r="H3" s="61"/>
      <c r="I3" s="60"/>
      <c r="J3" s="60"/>
    </row>
    <row r="4" spans="1:12" ht="43.2" x14ac:dyDescent="0.3">
      <c r="A4" s="267"/>
      <c r="B4" s="22" t="s">
        <v>398</v>
      </c>
      <c r="C4" s="22" t="s">
        <v>407</v>
      </c>
      <c r="D4" s="194" t="s">
        <v>409</v>
      </c>
      <c r="E4" s="22" t="s">
        <v>95</v>
      </c>
      <c r="F4" s="194" t="s">
        <v>397</v>
      </c>
      <c r="G4" s="47" t="s">
        <v>414</v>
      </c>
      <c r="H4" s="47" t="s">
        <v>88</v>
      </c>
      <c r="I4" s="50" t="s">
        <v>89</v>
      </c>
      <c r="J4" s="51" t="s">
        <v>90</v>
      </c>
    </row>
    <row r="5" spans="1:12" s="6" customFormat="1" x14ac:dyDescent="0.3">
      <c r="A5" s="4" t="s">
        <v>100</v>
      </c>
      <c r="B5" s="23">
        <v>367530.7900000001</v>
      </c>
      <c r="C5" s="25">
        <v>20880.479999999996</v>
      </c>
      <c r="D5" s="201">
        <v>16.601644693991716</v>
      </c>
      <c r="E5" s="52">
        <v>22150</v>
      </c>
      <c r="F5" s="204">
        <v>15.592812189616257</v>
      </c>
      <c r="G5" s="25">
        <v>869.72</v>
      </c>
      <c r="H5" s="25">
        <v>21040</v>
      </c>
      <c r="I5" s="52">
        <v>39128</v>
      </c>
      <c r="J5" s="57">
        <v>53289</v>
      </c>
    </row>
    <row r="6" spans="1:12" s="6" customFormat="1" x14ac:dyDescent="0.3">
      <c r="A6" s="5" t="s">
        <v>97</v>
      </c>
      <c r="B6" s="63">
        <v>10149596.299999997</v>
      </c>
      <c r="C6" s="91">
        <v>7650542.7624163711</v>
      </c>
      <c r="D6" s="177">
        <v>0.32665048940845565</v>
      </c>
      <c r="E6" s="90">
        <v>8572942</v>
      </c>
      <c r="F6" s="205">
        <v>0.1839105291975609</v>
      </c>
      <c r="G6" s="91">
        <v>6550438.169999999</v>
      </c>
      <c r="H6" s="91">
        <v>8755969</v>
      </c>
      <c r="I6" s="90">
        <v>8710949</v>
      </c>
      <c r="J6" s="92">
        <v>8427799</v>
      </c>
    </row>
    <row r="7" spans="1:12" s="6" customFormat="1" x14ac:dyDescent="0.3">
      <c r="A7" s="3" t="s">
        <v>98</v>
      </c>
      <c r="B7" s="23">
        <v>7974574.5800000001</v>
      </c>
      <c r="C7" s="25">
        <v>7958292.7971281102</v>
      </c>
      <c r="D7" s="201">
        <v>2.0458888968957201E-3</v>
      </c>
      <c r="E7" s="82">
        <v>7351965</v>
      </c>
      <c r="F7" s="204">
        <v>8.4686145812718161E-2</v>
      </c>
      <c r="G7" s="93">
        <v>9165126.7300000023</v>
      </c>
      <c r="H7" s="93">
        <v>8270659</v>
      </c>
      <c r="I7" s="82">
        <v>4836763</v>
      </c>
      <c r="J7" s="83">
        <v>4876290</v>
      </c>
    </row>
    <row r="8" spans="1:12" x14ac:dyDescent="0.3">
      <c r="A8" s="16" t="s">
        <v>2</v>
      </c>
      <c r="B8" s="68">
        <v>18491701.669999998</v>
      </c>
      <c r="C8" s="76">
        <v>15629716.039544482</v>
      </c>
      <c r="D8" s="199">
        <v>0.18311181234607554</v>
      </c>
      <c r="E8" s="69">
        <v>15947057</v>
      </c>
      <c r="F8" s="196">
        <v>0.15956829338479173</v>
      </c>
      <c r="G8" s="69">
        <v>15716434.620000001</v>
      </c>
      <c r="H8" s="69">
        <v>17047668</v>
      </c>
      <c r="I8" s="69">
        <v>13586840</v>
      </c>
      <c r="J8" s="71">
        <v>13357378</v>
      </c>
    </row>
    <row r="9" spans="1:12" x14ac:dyDescent="0.3">
      <c r="A9" s="6"/>
      <c r="B9" s="72"/>
      <c r="C9" s="72"/>
      <c r="E9" s="72"/>
    </row>
    <row r="10" spans="1:12" x14ac:dyDescent="0.3">
      <c r="A10" s="266" t="s">
        <v>3</v>
      </c>
      <c r="B10" s="45"/>
      <c r="C10" s="45"/>
      <c r="D10" s="193"/>
      <c r="E10" s="45"/>
      <c r="F10" s="193"/>
      <c r="G10" s="45"/>
      <c r="H10" s="75"/>
      <c r="I10" s="45"/>
      <c r="J10" s="45"/>
    </row>
    <row r="11" spans="1:12" ht="43.2" x14ac:dyDescent="0.3">
      <c r="A11" s="267"/>
      <c r="B11" s="22" t="s">
        <v>398</v>
      </c>
      <c r="C11" s="22" t="s">
        <v>407</v>
      </c>
      <c r="D11" s="194" t="s">
        <v>409</v>
      </c>
      <c r="E11" s="22" t="s">
        <v>95</v>
      </c>
      <c r="F11" s="194" t="s">
        <v>397</v>
      </c>
      <c r="G11" s="47" t="s">
        <v>414</v>
      </c>
      <c r="H11" s="47" t="s">
        <v>88</v>
      </c>
      <c r="I11" s="50" t="s">
        <v>89</v>
      </c>
      <c r="J11" s="51" t="s">
        <v>90</v>
      </c>
    </row>
    <row r="12" spans="1:12" x14ac:dyDescent="0.3">
      <c r="A12" s="3" t="s">
        <v>101</v>
      </c>
      <c r="B12" s="23">
        <v>756248.86999999988</v>
      </c>
      <c r="C12" s="25">
        <v>526791.26812955772</v>
      </c>
      <c r="D12" s="201">
        <v>0.43557594013500234</v>
      </c>
      <c r="E12" s="52">
        <v>402045</v>
      </c>
      <c r="F12" s="206">
        <v>0.88100553420636962</v>
      </c>
      <c r="G12" s="52">
        <v>389284.7099999999</v>
      </c>
      <c r="H12" s="52">
        <v>512421</v>
      </c>
      <c r="I12" s="52">
        <v>659187</v>
      </c>
      <c r="J12" s="57">
        <v>784876</v>
      </c>
      <c r="L12" s="127"/>
    </row>
    <row r="13" spans="1:12" x14ac:dyDescent="0.3">
      <c r="A13" s="3" t="s">
        <v>102</v>
      </c>
      <c r="B13" s="23">
        <v>3257527.0900000003</v>
      </c>
      <c r="C13" s="25">
        <v>2285652.3467686879</v>
      </c>
      <c r="D13" s="201">
        <v>0.42520672253822323</v>
      </c>
      <c r="E13" s="52">
        <v>2729987</v>
      </c>
      <c r="F13" s="206">
        <v>0.19323904839107309</v>
      </c>
      <c r="G13" s="52">
        <v>2240100.0199999996</v>
      </c>
      <c r="H13" s="52">
        <v>2644969</v>
      </c>
      <c r="I13" s="52">
        <v>2439050</v>
      </c>
      <c r="J13" s="83">
        <v>2547562</v>
      </c>
    </row>
    <row r="14" spans="1:12" x14ac:dyDescent="0.3">
      <c r="A14" s="3" t="s">
        <v>103</v>
      </c>
      <c r="B14" s="23">
        <v>1475591.32</v>
      </c>
      <c r="C14" s="25">
        <v>1229356.4449284982</v>
      </c>
      <c r="D14" s="201">
        <v>0.20029575318639448</v>
      </c>
      <c r="E14" s="52">
        <v>1381109</v>
      </c>
      <c r="F14" s="206">
        <v>6.8410473032903374E-2</v>
      </c>
      <c r="G14" s="52">
        <v>1060142.4999999995</v>
      </c>
      <c r="H14" s="52">
        <v>1434020</v>
      </c>
      <c r="I14" s="52">
        <v>1404403</v>
      </c>
      <c r="J14" s="83">
        <v>1415344</v>
      </c>
    </row>
    <row r="15" spans="1:12" x14ac:dyDescent="0.3">
      <c r="A15" s="3" t="s">
        <v>104</v>
      </c>
      <c r="B15" s="23">
        <v>3138434.0599999996</v>
      </c>
      <c r="C15" s="25">
        <v>2350416.7570905681</v>
      </c>
      <c r="D15" s="201">
        <v>0.3352670544626597</v>
      </c>
      <c r="E15" s="52">
        <v>2601983</v>
      </c>
      <c r="F15" s="206">
        <v>0.20617008643023405</v>
      </c>
      <c r="G15" s="52">
        <v>1710071.7500000002</v>
      </c>
      <c r="H15" s="52">
        <v>2544603</v>
      </c>
      <c r="I15" s="52">
        <v>2639417</v>
      </c>
      <c r="J15" s="83">
        <v>2277416</v>
      </c>
    </row>
    <row r="16" spans="1:12" x14ac:dyDescent="0.3">
      <c r="A16" s="3" t="s">
        <v>105</v>
      </c>
      <c r="B16" s="23">
        <v>1521794.9600000002</v>
      </c>
      <c r="C16" s="25">
        <v>1258325.9454990556</v>
      </c>
      <c r="D16" s="201">
        <v>0.20938057857215364</v>
      </c>
      <c r="E16" s="52">
        <v>1457818</v>
      </c>
      <c r="F16" s="206">
        <v>4.3885423283290592E-2</v>
      </c>
      <c r="G16" s="52">
        <v>1150839.1899999995</v>
      </c>
      <c r="H16" s="52">
        <v>1619956</v>
      </c>
      <c r="I16" s="52">
        <v>1568892</v>
      </c>
      <c r="J16" s="83">
        <v>1402601</v>
      </c>
    </row>
    <row r="17" spans="1:10" x14ac:dyDescent="0.3">
      <c r="A17" s="16" t="s">
        <v>2</v>
      </c>
      <c r="B17" s="68">
        <v>10149596.300000001</v>
      </c>
      <c r="C17" s="76">
        <v>7650542.7624163665</v>
      </c>
      <c r="D17" s="199">
        <v>0.32665048940845698</v>
      </c>
      <c r="E17" s="76">
        <v>8572942</v>
      </c>
      <c r="F17" s="199">
        <v>0.18391052919756135</v>
      </c>
      <c r="G17" s="76">
        <v>6550438.169999999</v>
      </c>
      <c r="H17" s="76">
        <v>8755969</v>
      </c>
      <c r="I17" s="76">
        <v>8710949</v>
      </c>
      <c r="J17" s="71">
        <v>8427799</v>
      </c>
    </row>
    <row r="18" spans="1:10" x14ac:dyDescent="0.3">
      <c r="A18" s="6"/>
      <c r="B18" s="72"/>
      <c r="C18" s="72"/>
      <c r="E18" s="72"/>
    </row>
    <row r="19" spans="1:10" x14ac:dyDescent="0.3">
      <c r="A19" s="266" t="s">
        <v>9</v>
      </c>
      <c r="B19" s="45"/>
      <c r="C19" s="45"/>
      <c r="D19" s="193"/>
      <c r="E19" s="45"/>
      <c r="F19" s="193"/>
      <c r="G19" s="45"/>
      <c r="H19" s="75"/>
      <c r="I19" s="45"/>
      <c r="J19" s="45"/>
    </row>
    <row r="20" spans="1:10" ht="43.2" x14ac:dyDescent="0.3">
      <c r="A20" s="267"/>
      <c r="B20" s="22" t="s">
        <v>398</v>
      </c>
      <c r="C20" s="22" t="s">
        <v>407</v>
      </c>
      <c r="D20" s="194" t="s">
        <v>409</v>
      </c>
      <c r="E20" s="22" t="s">
        <v>95</v>
      </c>
      <c r="F20" s="194" t="s">
        <v>397</v>
      </c>
      <c r="G20" s="47" t="s">
        <v>414</v>
      </c>
      <c r="H20" s="47" t="s">
        <v>88</v>
      </c>
      <c r="I20" s="50" t="s">
        <v>89</v>
      </c>
      <c r="J20" s="51" t="s">
        <v>90</v>
      </c>
    </row>
    <row r="21" spans="1:10" x14ac:dyDescent="0.3">
      <c r="A21" s="2" t="s">
        <v>10</v>
      </c>
      <c r="B21" s="78">
        <v>6288726.1399999997</v>
      </c>
      <c r="C21" s="94">
        <v>5224295.5024163658</v>
      </c>
      <c r="D21" s="202">
        <v>0.20374625384251499</v>
      </c>
      <c r="E21" s="79">
        <v>5579797</v>
      </c>
      <c r="F21" s="207">
        <v>0.12705285514867293</v>
      </c>
      <c r="G21" s="79">
        <v>4551670.9400000004</v>
      </c>
      <c r="H21" s="79">
        <v>5933212</v>
      </c>
      <c r="I21" s="64">
        <v>6162224</v>
      </c>
      <c r="J21" s="67">
        <v>5808013</v>
      </c>
    </row>
    <row r="22" spans="1:10" x14ac:dyDescent="0.3">
      <c r="A22" s="3" t="s">
        <v>11</v>
      </c>
      <c r="B22" s="23">
        <v>4059529.57</v>
      </c>
      <c r="C22" s="25">
        <v>3426886.6487997114</v>
      </c>
      <c r="D22" s="201">
        <v>0.18461156905259046</v>
      </c>
      <c r="E22" s="52">
        <v>3622422</v>
      </c>
      <c r="F22" s="206">
        <v>0.1206672138144036</v>
      </c>
      <c r="G22" s="52">
        <v>3045948.1799999997</v>
      </c>
      <c r="H22" s="52">
        <v>3944583</v>
      </c>
      <c r="I22" s="82">
        <v>4063063</v>
      </c>
      <c r="J22" s="83">
        <v>3843805</v>
      </c>
    </row>
    <row r="23" spans="1:10" x14ac:dyDescent="0.3">
      <c r="A23" s="3" t="s">
        <v>12</v>
      </c>
      <c r="B23" s="23">
        <v>71336.56</v>
      </c>
      <c r="C23" s="25">
        <v>47087.14485036696</v>
      </c>
      <c r="D23" s="201">
        <v>0.51499013640968405</v>
      </c>
      <c r="E23" s="52">
        <v>31341</v>
      </c>
      <c r="F23" s="206">
        <v>1.2761417950926899</v>
      </c>
      <c r="G23" s="52">
        <v>-7747.06</v>
      </c>
      <c r="H23" s="52">
        <v>74353</v>
      </c>
      <c r="I23" s="82">
        <v>97680</v>
      </c>
      <c r="J23" s="83">
        <v>85172</v>
      </c>
    </row>
    <row r="24" spans="1:10" x14ac:dyDescent="0.3">
      <c r="A24" s="3" t="s">
        <v>13</v>
      </c>
      <c r="B24" s="23">
        <v>1438091.9700000002</v>
      </c>
      <c r="C24" s="25">
        <v>1199954.3732677281</v>
      </c>
      <c r="D24" s="201">
        <v>0.19845554300850066</v>
      </c>
      <c r="E24" s="52">
        <v>1273682</v>
      </c>
      <c r="F24" s="206">
        <v>0.12908243187860102</v>
      </c>
      <c r="G24" s="52">
        <v>1033964.6200000001</v>
      </c>
      <c r="H24" s="52">
        <v>1371169</v>
      </c>
      <c r="I24" s="82">
        <v>1436009</v>
      </c>
      <c r="J24" s="83">
        <v>1378650</v>
      </c>
    </row>
    <row r="25" spans="1:10" x14ac:dyDescent="0.3">
      <c r="A25" s="3" t="s">
        <v>14</v>
      </c>
      <c r="B25" s="23">
        <v>326730.71999999997</v>
      </c>
      <c r="C25" s="25">
        <v>256670.92185981222</v>
      </c>
      <c r="D25" s="201">
        <v>0.27295572725005757</v>
      </c>
      <c r="E25" s="52">
        <v>272249</v>
      </c>
      <c r="F25" s="206">
        <v>0.20011724560971755</v>
      </c>
      <c r="G25" s="52">
        <v>261110.10000000003</v>
      </c>
      <c r="H25" s="52">
        <v>234803</v>
      </c>
      <c r="I25" s="82">
        <v>253649</v>
      </c>
      <c r="J25" s="83">
        <v>208458</v>
      </c>
    </row>
    <row r="26" spans="1:10" x14ac:dyDescent="0.3">
      <c r="A26" s="3" t="s">
        <v>15</v>
      </c>
      <c r="B26" s="23">
        <v>239441.27999999997</v>
      </c>
      <c r="C26" s="25">
        <v>175518.765784074</v>
      </c>
      <c r="D26" s="201">
        <v>0.36419190808670843</v>
      </c>
      <c r="E26" s="52">
        <v>238516</v>
      </c>
      <c r="F26" s="206">
        <v>3.8793204648743806E-3</v>
      </c>
      <c r="G26" s="52">
        <v>164651.57</v>
      </c>
      <c r="H26" s="52">
        <v>194236</v>
      </c>
      <c r="I26" s="82">
        <v>178059</v>
      </c>
      <c r="J26" s="83">
        <v>167688</v>
      </c>
    </row>
    <row r="27" spans="1:10" x14ac:dyDescent="0.3">
      <c r="A27" s="3" t="s">
        <v>412</v>
      </c>
      <c r="B27" s="23">
        <v>153596.03999999998</v>
      </c>
      <c r="C27" s="25">
        <v>116152.83585467339</v>
      </c>
      <c r="D27" s="201">
        <v>0.3223615150660144</v>
      </c>
      <c r="E27" s="52">
        <v>141587</v>
      </c>
      <c r="F27" s="206">
        <v>8.4817391427178812E-2</v>
      </c>
      <c r="G27" s="52">
        <v>53794.83</v>
      </c>
      <c r="H27" s="52">
        <v>114068</v>
      </c>
      <c r="I27" s="82">
        <v>133764</v>
      </c>
      <c r="J27" s="83">
        <v>124240</v>
      </c>
    </row>
    <row r="28" spans="1:10" x14ac:dyDescent="0.3">
      <c r="A28" s="3" t="s">
        <v>413</v>
      </c>
      <c r="B28" s="23">
        <v>0</v>
      </c>
      <c r="C28" s="25">
        <v>2024.8120000000001</v>
      </c>
      <c r="D28" s="201">
        <v>-1</v>
      </c>
      <c r="E28" s="52">
        <v>0</v>
      </c>
      <c r="F28" s="206" t="s">
        <v>469</v>
      </c>
      <c r="G28" s="52">
        <v>-51.3</v>
      </c>
      <c r="H28" s="52">
        <v>0</v>
      </c>
      <c r="I28" s="84">
        <v>0</v>
      </c>
      <c r="J28" s="85">
        <v>0</v>
      </c>
    </row>
    <row r="29" spans="1:10" x14ac:dyDescent="0.3">
      <c r="A29" s="2" t="s">
        <v>16</v>
      </c>
      <c r="B29" s="78">
        <v>3387788.86</v>
      </c>
      <c r="C29" s="94">
        <v>2221307.6200000006</v>
      </c>
      <c r="D29" s="202">
        <v>0.5251326873852793</v>
      </c>
      <c r="E29" s="79">
        <v>2701551</v>
      </c>
      <c r="F29" s="207">
        <v>0.2540162521455267</v>
      </c>
      <c r="G29" s="79">
        <v>1761455.6199999999</v>
      </c>
      <c r="H29" s="79">
        <v>2571066</v>
      </c>
      <c r="I29" s="64">
        <v>2230539</v>
      </c>
      <c r="J29" s="67">
        <v>2254884</v>
      </c>
    </row>
    <row r="30" spans="1:10" s="6" customFormat="1" x14ac:dyDescent="0.3">
      <c r="A30" s="3" t="s">
        <v>17</v>
      </c>
      <c r="B30" s="23">
        <v>3379038.86</v>
      </c>
      <c r="C30" s="25">
        <v>2219875.1600000006</v>
      </c>
      <c r="D30" s="201">
        <v>0.52217517493190879</v>
      </c>
      <c r="E30" s="52">
        <v>2699851</v>
      </c>
      <c r="F30" s="206">
        <v>0.25156494191716505</v>
      </c>
      <c r="G30" s="52">
        <v>1761455.6199999999</v>
      </c>
      <c r="H30" s="52">
        <v>2569097</v>
      </c>
      <c r="I30" s="82">
        <v>2222004</v>
      </c>
      <c r="J30" s="83">
        <v>2234748</v>
      </c>
    </row>
    <row r="31" spans="1:10" x14ac:dyDescent="0.3">
      <c r="A31" s="3" t="s">
        <v>18</v>
      </c>
      <c r="B31" s="23">
        <v>8750</v>
      </c>
      <c r="C31" s="25">
        <v>1432.46</v>
      </c>
      <c r="D31" s="201">
        <v>5.1083730086703989</v>
      </c>
      <c r="E31" s="52">
        <v>1700</v>
      </c>
      <c r="F31" s="206">
        <v>4.1470588235294121</v>
      </c>
      <c r="G31" s="52">
        <v>0</v>
      </c>
      <c r="H31" s="52">
        <v>1969</v>
      </c>
      <c r="I31" s="84">
        <v>8535</v>
      </c>
      <c r="J31" s="85">
        <v>20136</v>
      </c>
    </row>
    <row r="32" spans="1:10" x14ac:dyDescent="0.3">
      <c r="A32" s="2" t="s">
        <v>19</v>
      </c>
      <c r="B32" s="78">
        <v>377190</v>
      </c>
      <c r="C32" s="94">
        <v>197181.62</v>
      </c>
      <c r="D32" s="202">
        <v>0.91290648692307119</v>
      </c>
      <c r="E32" s="79">
        <v>279128</v>
      </c>
      <c r="F32" s="207">
        <v>0.35131552549368039</v>
      </c>
      <c r="G32" s="79">
        <v>228826.22000000003</v>
      </c>
      <c r="H32" s="79">
        <v>239304</v>
      </c>
      <c r="I32" s="64">
        <v>309508</v>
      </c>
      <c r="J32" s="67">
        <v>313024</v>
      </c>
    </row>
    <row r="33" spans="1:11" x14ac:dyDescent="0.3">
      <c r="A33" s="3" t="s">
        <v>20</v>
      </c>
      <c r="B33" s="23">
        <v>20409</v>
      </c>
      <c r="C33" s="25">
        <v>8696.42</v>
      </c>
      <c r="D33" s="201">
        <v>1.346827775107458</v>
      </c>
      <c r="E33" s="52">
        <v>16587</v>
      </c>
      <c r="F33" s="206">
        <v>0.23042141436064378</v>
      </c>
      <c r="G33" s="52">
        <v>5846.43</v>
      </c>
      <c r="H33" s="52">
        <v>18157</v>
      </c>
      <c r="I33" s="82">
        <v>20690</v>
      </c>
      <c r="J33" s="83">
        <v>18176</v>
      </c>
    </row>
    <row r="34" spans="1:11" x14ac:dyDescent="0.3">
      <c r="A34" s="11" t="s">
        <v>419</v>
      </c>
      <c r="B34" s="87">
        <v>356781</v>
      </c>
      <c r="C34" s="126">
        <v>188485.19999999998</v>
      </c>
      <c r="D34" s="203">
        <v>0.89288601969809855</v>
      </c>
      <c r="E34" s="88">
        <v>262541</v>
      </c>
      <c r="F34" s="208">
        <v>0.35895345869787953</v>
      </c>
      <c r="G34" s="88">
        <v>222979.79000000004</v>
      </c>
      <c r="H34" s="88">
        <v>221147</v>
      </c>
      <c r="I34" s="84">
        <v>288818</v>
      </c>
      <c r="J34" s="85">
        <v>294848</v>
      </c>
    </row>
    <row r="35" spans="1:11" s="1" customFormat="1" x14ac:dyDescent="0.3">
      <c r="A35" s="5" t="s">
        <v>94</v>
      </c>
      <c r="B35" s="63">
        <v>0</v>
      </c>
      <c r="C35" s="91">
        <v>14.51</v>
      </c>
      <c r="D35" s="177">
        <v>-1</v>
      </c>
      <c r="E35" s="91">
        <v>0</v>
      </c>
      <c r="F35" s="205" t="s">
        <v>469</v>
      </c>
      <c r="G35" s="90">
        <v>0</v>
      </c>
      <c r="H35" s="64">
        <v>1073</v>
      </c>
      <c r="I35" s="64">
        <v>730</v>
      </c>
      <c r="J35" s="67">
        <v>388</v>
      </c>
    </row>
    <row r="36" spans="1:11" x14ac:dyDescent="0.3">
      <c r="A36" s="3" t="s">
        <v>94</v>
      </c>
      <c r="B36" s="23">
        <v>0</v>
      </c>
      <c r="C36" s="25">
        <v>14.51</v>
      </c>
      <c r="D36" s="201">
        <v>-1</v>
      </c>
      <c r="E36" s="52">
        <v>0</v>
      </c>
      <c r="F36" s="206" t="s">
        <v>469</v>
      </c>
      <c r="G36" s="52">
        <v>0</v>
      </c>
      <c r="H36" s="88">
        <v>1073</v>
      </c>
      <c r="I36" s="88">
        <v>730</v>
      </c>
      <c r="J36" s="85">
        <v>388</v>
      </c>
    </row>
    <row r="37" spans="1:11" x14ac:dyDescent="0.3">
      <c r="A37" s="2" t="s">
        <v>22</v>
      </c>
      <c r="B37" s="78">
        <v>0</v>
      </c>
      <c r="C37" s="94">
        <v>290.86</v>
      </c>
      <c r="D37" s="202">
        <v>-1</v>
      </c>
      <c r="E37" s="79">
        <v>0</v>
      </c>
      <c r="F37" s="207" t="s">
        <v>469</v>
      </c>
      <c r="G37" s="79">
        <v>354.40999999999997</v>
      </c>
      <c r="H37" s="79">
        <v>791</v>
      </c>
      <c r="I37" s="64">
        <v>0</v>
      </c>
      <c r="J37" s="67">
        <v>41953</v>
      </c>
    </row>
    <row r="38" spans="1:11" x14ac:dyDescent="0.3">
      <c r="A38" s="3" t="s">
        <v>416</v>
      </c>
      <c r="B38" s="23">
        <v>0</v>
      </c>
      <c r="C38" s="25">
        <v>0</v>
      </c>
      <c r="D38" s="201" t="s">
        <v>469</v>
      </c>
      <c r="E38" s="52">
        <v>0</v>
      </c>
      <c r="F38" s="206" t="s">
        <v>469</v>
      </c>
      <c r="G38" s="52">
        <v>0</v>
      </c>
      <c r="H38" s="52">
        <v>791</v>
      </c>
      <c r="I38" s="82">
        <v>0</v>
      </c>
      <c r="J38" s="83">
        <v>41953</v>
      </c>
      <c r="K38" s="6"/>
    </row>
    <row r="39" spans="1:11" x14ac:dyDescent="0.3">
      <c r="A39" s="3" t="s">
        <v>417</v>
      </c>
      <c r="B39" s="23">
        <v>0</v>
      </c>
      <c r="C39" s="25">
        <v>290.86</v>
      </c>
      <c r="D39" s="201">
        <v>-1</v>
      </c>
      <c r="E39" s="52">
        <v>0</v>
      </c>
      <c r="F39" s="206" t="s">
        <v>469</v>
      </c>
      <c r="G39" s="52">
        <v>354.40999999999997</v>
      </c>
      <c r="H39" s="52">
        <v>0</v>
      </c>
      <c r="I39" s="84">
        <v>0</v>
      </c>
      <c r="J39" s="85">
        <v>0</v>
      </c>
    </row>
    <row r="40" spans="1:11" x14ac:dyDescent="0.3">
      <c r="A40" s="2" t="s">
        <v>23</v>
      </c>
      <c r="B40" s="78">
        <v>92466.3</v>
      </c>
      <c r="C40" s="94">
        <v>1218.8699999999999</v>
      </c>
      <c r="D40" s="202">
        <v>74.862315095129105</v>
      </c>
      <c r="E40" s="79">
        <v>9041</v>
      </c>
      <c r="F40" s="207">
        <v>9.2274416546842168</v>
      </c>
      <c r="G40" s="79">
        <v>3813.62</v>
      </c>
      <c r="H40" s="79">
        <v>7370</v>
      </c>
      <c r="I40" s="64">
        <v>5241</v>
      </c>
      <c r="J40" s="67">
        <v>6975</v>
      </c>
    </row>
    <row r="41" spans="1:11" x14ac:dyDescent="0.3">
      <c r="A41" s="3" t="s">
        <v>24</v>
      </c>
      <c r="B41" s="23">
        <v>1296</v>
      </c>
      <c r="C41" s="25">
        <v>411.64</v>
      </c>
      <c r="D41" s="201">
        <v>2.148382081430376</v>
      </c>
      <c r="E41" s="52">
        <v>1296</v>
      </c>
      <c r="F41" s="206">
        <v>0</v>
      </c>
      <c r="G41" s="52">
        <v>2694.68</v>
      </c>
      <c r="H41" s="52">
        <v>2663</v>
      </c>
      <c r="I41" s="82">
        <v>2573</v>
      </c>
      <c r="J41" s="83">
        <v>1730</v>
      </c>
    </row>
    <row r="42" spans="1:11" x14ac:dyDescent="0.3">
      <c r="A42" s="3" t="s">
        <v>23</v>
      </c>
      <c r="B42" s="23">
        <v>7837</v>
      </c>
      <c r="C42" s="25">
        <v>807.23</v>
      </c>
      <c r="D42" s="201">
        <v>8.7085093467784898</v>
      </c>
      <c r="E42" s="52">
        <v>7745</v>
      </c>
      <c r="F42" s="206">
        <v>1.1878631375080717E-2</v>
      </c>
      <c r="G42" s="52">
        <v>1118.94</v>
      </c>
      <c r="H42" s="52">
        <v>4707</v>
      </c>
      <c r="I42" s="82">
        <v>2668</v>
      </c>
      <c r="J42" s="83">
        <v>5245</v>
      </c>
    </row>
    <row r="43" spans="1:11" x14ac:dyDescent="0.3">
      <c r="A43" s="11" t="s">
        <v>34</v>
      </c>
      <c r="B43" s="87">
        <v>83333.3</v>
      </c>
      <c r="C43" s="126">
        <v>0</v>
      </c>
      <c r="D43" s="203" t="s">
        <v>469</v>
      </c>
      <c r="E43" s="88">
        <v>0</v>
      </c>
      <c r="F43" s="208" t="s">
        <v>469</v>
      </c>
      <c r="G43" s="88">
        <v>0</v>
      </c>
      <c r="H43" s="88">
        <v>0</v>
      </c>
      <c r="I43" s="84">
        <v>0</v>
      </c>
      <c r="J43" s="85">
        <v>0</v>
      </c>
    </row>
    <row r="44" spans="1:11" s="1" customFormat="1" x14ac:dyDescent="0.3">
      <c r="A44" s="13" t="s">
        <v>96</v>
      </c>
      <c r="B44" s="78">
        <v>3425</v>
      </c>
      <c r="C44" s="94">
        <v>6233.7800000000007</v>
      </c>
      <c r="D44" s="202">
        <v>-0.45057412998212965</v>
      </c>
      <c r="E44" s="94">
        <v>3425</v>
      </c>
      <c r="F44" s="209">
        <v>0</v>
      </c>
      <c r="G44" s="64">
        <v>4317.3600000000006</v>
      </c>
      <c r="H44" s="64">
        <v>3153</v>
      </c>
      <c r="I44" s="64">
        <v>2707</v>
      </c>
      <c r="J44" s="67">
        <v>2562</v>
      </c>
    </row>
    <row r="45" spans="1:11" x14ac:dyDescent="0.3">
      <c r="A45" s="12" t="s">
        <v>96</v>
      </c>
      <c r="B45" s="23">
        <v>3425</v>
      </c>
      <c r="C45" s="25">
        <v>6233.7800000000007</v>
      </c>
      <c r="D45" s="201">
        <v>-0.45057412998212965</v>
      </c>
      <c r="E45" s="82">
        <v>3425</v>
      </c>
      <c r="F45" s="159">
        <v>0</v>
      </c>
      <c r="G45" s="82">
        <v>4317.3600000000006</v>
      </c>
      <c r="H45" s="82">
        <v>3153</v>
      </c>
      <c r="I45" s="82">
        <v>2707</v>
      </c>
      <c r="J45" s="83">
        <v>2562</v>
      </c>
    </row>
    <row r="46" spans="1:11" x14ac:dyDescent="0.3">
      <c r="A46" s="17" t="s">
        <v>2</v>
      </c>
      <c r="B46" s="68">
        <v>10149596.300000001</v>
      </c>
      <c r="C46" s="76">
        <v>7650542.7624163674</v>
      </c>
      <c r="D46" s="199">
        <v>0.32665048940845676</v>
      </c>
      <c r="E46" s="71">
        <v>8572942</v>
      </c>
      <c r="F46" s="160">
        <v>0.18391052919756135</v>
      </c>
      <c r="G46" s="26">
        <v>6550438.1700000009</v>
      </c>
      <c r="H46" s="26">
        <v>8755969</v>
      </c>
      <c r="I46" s="26">
        <v>8710949</v>
      </c>
      <c r="J46" s="26">
        <v>8427799</v>
      </c>
    </row>
  </sheetData>
  <mergeCells count="3">
    <mergeCell ref="A3:A4"/>
    <mergeCell ref="A10:A11"/>
    <mergeCell ref="A19:A20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showGridLines="0" topLeftCell="A13" zoomScale="90" zoomScaleNormal="90" zoomScaleSheetLayoutView="80" workbookViewId="0">
      <selection activeCell="C21" sqref="C21"/>
    </sheetView>
  </sheetViews>
  <sheetFormatPr defaultRowHeight="14.4" x14ac:dyDescent="0.3"/>
  <cols>
    <col min="1" max="1" width="45.6640625" customWidth="1"/>
    <col min="2" max="3" width="15.6640625" style="21" customWidth="1"/>
    <col min="4" max="4" width="15.6640625" style="197" customWidth="1"/>
    <col min="5" max="5" width="15.6640625" style="21" customWidth="1"/>
    <col min="6" max="6" width="15.6640625" style="197" customWidth="1"/>
    <col min="7" max="7" width="15.6640625" style="21" customWidth="1"/>
    <col min="8" max="8" width="15.6640625" style="74" customWidth="1"/>
    <col min="9" max="10" width="15.6640625" style="21" customWidth="1"/>
  </cols>
  <sheetData>
    <row r="1" spans="1:10" s="28" customFormat="1" ht="18" x14ac:dyDescent="0.35">
      <c r="A1" s="27" t="s">
        <v>302</v>
      </c>
      <c r="B1" s="44"/>
      <c r="C1" s="44"/>
      <c r="D1" s="200"/>
      <c r="E1" s="44"/>
      <c r="F1" s="200"/>
      <c r="G1" s="44"/>
      <c r="H1" s="59"/>
      <c r="I1" s="44"/>
      <c r="J1" s="44"/>
    </row>
    <row r="3" spans="1:10" x14ac:dyDescent="0.3">
      <c r="A3" s="266" t="s">
        <v>87</v>
      </c>
      <c r="B3" s="60"/>
      <c r="C3" s="60"/>
      <c r="D3" s="193"/>
      <c r="E3" s="60"/>
      <c r="F3" s="193"/>
      <c r="G3" s="60"/>
      <c r="H3" s="61"/>
      <c r="I3" s="60"/>
      <c r="J3" s="60"/>
    </row>
    <row r="4" spans="1:10" ht="43.2" x14ac:dyDescent="0.3">
      <c r="A4" s="267"/>
      <c r="B4" s="22" t="s">
        <v>398</v>
      </c>
      <c r="C4" s="22" t="s">
        <v>407</v>
      </c>
      <c r="D4" s="194" t="s">
        <v>409</v>
      </c>
      <c r="E4" s="22" t="s">
        <v>95</v>
      </c>
      <c r="F4" s="194" t="s">
        <v>397</v>
      </c>
      <c r="G4" s="47" t="s">
        <v>414</v>
      </c>
      <c r="H4" s="47" t="s">
        <v>88</v>
      </c>
      <c r="I4" s="50" t="s">
        <v>89</v>
      </c>
      <c r="J4" s="51" t="s">
        <v>90</v>
      </c>
    </row>
    <row r="5" spans="1:10" s="6" customFormat="1" x14ac:dyDescent="0.3">
      <c r="A5" s="4" t="s">
        <v>100</v>
      </c>
      <c r="B5" s="23">
        <v>367530.7900000001</v>
      </c>
      <c r="C5" s="25">
        <v>20880.479999999996</v>
      </c>
      <c r="D5" s="201">
        <v>16.601644693991716</v>
      </c>
      <c r="E5" s="52">
        <v>22150</v>
      </c>
      <c r="F5" s="204">
        <v>15.592812189616257</v>
      </c>
      <c r="G5" s="25">
        <v>869.72</v>
      </c>
      <c r="H5" s="25">
        <v>21040</v>
      </c>
      <c r="I5" s="52">
        <v>39128</v>
      </c>
      <c r="J5" s="57">
        <v>53289</v>
      </c>
    </row>
    <row r="6" spans="1:10" s="6" customFormat="1" x14ac:dyDescent="0.3">
      <c r="A6" s="3" t="s">
        <v>97</v>
      </c>
      <c r="B6" s="23">
        <v>10149596.299999997</v>
      </c>
      <c r="C6" s="25">
        <v>7650542.7624163711</v>
      </c>
      <c r="D6" s="201">
        <v>0.32665048940845565</v>
      </c>
      <c r="E6" s="52">
        <v>8572942</v>
      </c>
      <c r="F6" s="204">
        <v>0.1839105291975609</v>
      </c>
      <c r="G6" s="25">
        <v>6550438.169999999</v>
      </c>
      <c r="H6" s="25">
        <v>8755969</v>
      </c>
      <c r="I6" s="52">
        <v>8710949</v>
      </c>
      <c r="J6" s="57">
        <v>8427799</v>
      </c>
    </row>
    <row r="7" spans="1:10" s="6" customFormat="1" x14ac:dyDescent="0.3">
      <c r="A7" s="5" t="s">
        <v>98</v>
      </c>
      <c r="B7" s="63">
        <v>7974574.5800000001</v>
      </c>
      <c r="C7" s="91">
        <v>7958292.7971281102</v>
      </c>
      <c r="D7" s="177">
        <v>2.0458888968957201E-3</v>
      </c>
      <c r="E7" s="64">
        <v>7351965</v>
      </c>
      <c r="F7" s="204">
        <v>8.4686145812718161E-2</v>
      </c>
      <c r="G7" s="66">
        <v>9165126.7300000023</v>
      </c>
      <c r="H7" s="66">
        <v>8270659</v>
      </c>
      <c r="I7" s="64">
        <v>4836763</v>
      </c>
      <c r="J7" s="67">
        <v>4876290</v>
      </c>
    </row>
    <row r="8" spans="1:10" x14ac:dyDescent="0.3">
      <c r="A8" s="16" t="s">
        <v>2</v>
      </c>
      <c r="B8" s="68">
        <v>18491701.669999998</v>
      </c>
      <c r="C8" s="76">
        <v>15629716.039544482</v>
      </c>
      <c r="D8" s="199">
        <v>0.18311181234607554</v>
      </c>
      <c r="E8" s="69">
        <v>15947057</v>
      </c>
      <c r="F8" s="196">
        <v>0.15956829338479173</v>
      </c>
      <c r="G8" s="69">
        <v>15716434.620000001</v>
      </c>
      <c r="H8" s="69">
        <v>17047668</v>
      </c>
      <c r="I8" s="69">
        <v>13586840</v>
      </c>
      <c r="J8" s="71">
        <v>13357378</v>
      </c>
    </row>
    <row r="9" spans="1:10" x14ac:dyDescent="0.3">
      <c r="A9" s="6"/>
      <c r="B9" s="72"/>
      <c r="C9" s="72"/>
      <c r="E9" s="72"/>
    </row>
    <row r="10" spans="1:10" x14ac:dyDescent="0.3">
      <c r="A10" s="266" t="s">
        <v>3</v>
      </c>
      <c r="B10" s="45"/>
      <c r="C10" s="45"/>
      <c r="D10" s="193"/>
      <c r="E10" s="45"/>
      <c r="F10" s="193"/>
      <c r="G10" s="45"/>
      <c r="H10" s="75"/>
      <c r="I10" s="45"/>
      <c r="J10" s="45"/>
    </row>
    <row r="11" spans="1:10" ht="43.2" x14ac:dyDescent="0.3">
      <c r="A11" s="267"/>
      <c r="B11" s="22" t="s">
        <v>398</v>
      </c>
      <c r="C11" s="22" t="s">
        <v>407</v>
      </c>
      <c r="D11" s="194" t="s">
        <v>409</v>
      </c>
      <c r="E11" s="22" t="s">
        <v>95</v>
      </c>
      <c r="F11" s="194" t="s">
        <v>397</v>
      </c>
      <c r="G11" s="47" t="s">
        <v>414</v>
      </c>
      <c r="H11" s="47" t="s">
        <v>88</v>
      </c>
      <c r="I11" s="50" t="s">
        <v>89</v>
      </c>
      <c r="J11" s="51" t="s">
        <v>90</v>
      </c>
    </row>
    <row r="12" spans="1:10" x14ac:dyDescent="0.3">
      <c r="A12" s="3" t="s">
        <v>106</v>
      </c>
      <c r="B12" s="23">
        <v>3548099.71</v>
      </c>
      <c r="C12" s="25">
        <v>4185951.0170623278</v>
      </c>
      <c r="D12" s="201">
        <v>-0.15237906618170793</v>
      </c>
      <c r="E12" s="52">
        <v>3488255</v>
      </c>
      <c r="F12" s="206">
        <v>1.7156059405060597E-2</v>
      </c>
      <c r="G12" s="52">
        <v>4043683.939999999</v>
      </c>
      <c r="H12" s="52">
        <v>3113292</v>
      </c>
      <c r="I12" s="52">
        <v>2695186</v>
      </c>
      <c r="J12" s="57">
        <v>2612971</v>
      </c>
    </row>
    <row r="13" spans="1:10" x14ac:dyDescent="0.3">
      <c r="A13" s="3" t="s">
        <v>108</v>
      </c>
      <c r="B13" s="23">
        <v>2698384</v>
      </c>
      <c r="C13" s="25">
        <v>2703729.6500000004</v>
      </c>
      <c r="D13" s="201">
        <v>-1.9771392454125403E-3</v>
      </c>
      <c r="E13" s="52">
        <v>2602828</v>
      </c>
      <c r="F13" s="206">
        <v>3.6712375923418694E-2</v>
      </c>
      <c r="G13" s="52">
        <v>4279340.2799999993</v>
      </c>
      <c r="H13" s="52">
        <v>4085703</v>
      </c>
      <c r="I13" s="52">
        <v>785959</v>
      </c>
      <c r="J13" s="83">
        <v>1247824</v>
      </c>
    </row>
    <row r="14" spans="1:10" x14ac:dyDescent="0.3">
      <c r="A14" s="3" t="s">
        <v>109</v>
      </c>
      <c r="B14" s="23">
        <v>931590.87000000011</v>
      </c>
      <c r="C14" s="25">
        <v>800221.43006578088</v>
      </c>
      <c r="D14" s="201">
        <v>0.16416636070771085</v>
      </c>
      <c r="E14" s="52">
        <v>832302</v>
      </c>
      <c r="F14" s="206">
        <v>0.11929428260415098</v>
      </c>
      <c r="G14" s="52">
        <v>618204.07000000007</v>
      </c>
      <c r="H14" s="52">
        <v>687968</v>
      </c>
      <c r="I14" s="52">
        <v>778475</v>
      </c>
      <c r="J14" s="83">
        <v>692186</v>
      </c>
    </row>
    <row r="15" spans="1:10" x14ac:dyDescent="0.3">
      <c r="A15" s="3" t="s">
        <v>110</v>
      </c>
      <c r="B15" s="23">
        <v>530500</v>
      </c>
      <c r="C15" s="25">
        <v>268390.69999999995</v>
      </c>
      <c r="D15" s="201">
        <v>0.97659605940146244</v>
      </c>
      <c r="E15" s="52">
        <v>428580</v>
      </c>
      <c r="F15" s="206">
        <v>0.23780857716179016</v>
      </c>
      <c r="G15" s="52">
        <v>194226.75</v>
      </c>
      <c r="H15" s="52">
        <v>318547</v>
      </c>
      <c r="I15" s="52">
        <v>479687</v>
      </c>
      <c r="J15" s="83">
        <v>249309</v>
      </c>
    </row>
    <row r="16" spans="1:10" x14ac:dyDescent="0.3">
      <c r="A16" s="3" t="s">
        <v>418</v>
      </c>
      <c r="B16" s="23">
        <v>266000</v>
      </c>
      <c r="C16" s="25">
        <v>0</v>
      </c>
      <c r="D16" s="201" t="s">
        <v>469</v>
      </c>
      <c r="E16" s="52">
        <v>0</v>
      </c>
      <c r="F16" s="206" t="s">
        <v>469</v>
      </c>
      <c r="G16" s="52">
        <v>29671.69</v>
      </c>
      <c r="H16" s="52">
        <v>65149</v>
      </c>
      <c r="I16" s="52">
        <v>97456</v>
      </c>
      <c r="J16" s="83">
        <v>74000</v>
      </c>
    </row>
    <row r="17" spans="1:10" x14ac:dyDescent="0.3">
      <c r="A17" s="16" t="s">
        <v>2</v>
      </c>
      <c r="B17" s="68">
        <v>7974574.5800000001</v>
      </c>
      <c r="C17" s="76">
        <v>7958292.7971281093</v>
      </c>
      <c r="D17" s="199">
        <v>2.0458888968959421E-3</v>
      </c>
      <c r="E17" s="76">
        <v>7351965</v>
      </c>
      <c r="F17" s="199">
        <v>8.4686145812718161E-2</v>
      </c>
      <c r="G17" s="76">
        <v>9165126.7299999986</v>
      </c>
      <c r="H17" s="76">
        <v>8270659</v>
      </c>
      <c r="I17" s="76">
        <v>4836763</v>
      </c>
      <c r="J17" s="71">
        <v>4876290</v>
      </c>
    </row>
    <row r="18" spans="1:10" x14ac:dyDescent="0.3">
      <c r="A18" s="6"/>
      <c r="B18" s="72"/>
      <c r="C18" s="72"/>
      <c r="E18" s="72"/>
    </row>
    <row r="19" spans="1:10" x14ac:dyDescent="0.3">
      <c r="A19" s="266" t="s">
        <v>9</v>
      </c>
      <c r="B19" s="45"/>
      <c r="C19" s="45"/>
      <c r="D19" s="193"/>
      <c r="E19" s="45"/>
      <c r="F19" s="193"/>
      <c r="G19" s="45"/>
      <c r="H19" s="75"/>
      <c r="I19" s="45"/>
      <c r="J19" s="45"/>
    </row>
    <row r="20" spans="1:10" ht="43.2" x14ac:dyDescent="0.3">
      <c r="A20" s="267"/>
      <c r="B20" s="22" t="s">
        <v>398</v>
      </c>
      <c r="C20" s="22" t="s">
        <v>407</v>
      </c>
      <c r="D20" s="194" t="s">
        <v>409</v>
      </c>
      <c r="E20" s="22" t="s">
        <v>95</v>
      </c>
      <c r="F20" s="194" t="s">
        <v>397</v>
      </c>
      <c r="G20" s="47" t="s">
        <v>414</v>
      </c>
      <c r="H20" s="47" t="s">
        <v>88</v>
      </c>
      <c r="I20" s="50" t="s">
        <v>89</v>
      </c>
      <c r="J20" s="51" t="s">
        <v>90</v>
      </c>
    </row>
    <row r="21" spans="1:10" x14ac:dyDescent="0.3">
      <c r="A21" s="2" t="s">
        <v>10</v>
      </c>
      <c r="B21" s="78">
        <v>5478798.2599999998</v>
      </c>
      <c r="C21" s="94">
        <v>6442357.88712811</v>
      </c>
      <c r="D21" s="202">
        <v>-0.14956629917336806</v>
      </c>
      <c r="E21" s="79">
        <v>5350735</v>
      </c>
      <c r="F21" s="207">
        <v>2.3933769846572472E-2</v>
      </c>
      <c r="G21" s="79">
        <v>7941208.8200000003</v>
      </c>
      <c r="H21" s="79">
        <v>6662534</v>
      </c>
      <c r="I21" s="64">
        <v>3092527</v>
      </c>
      <c r="J21" s="67">
        <v>3450759</v>
      </c>
    </row>
    <row r="22" spans="1:10" x14ac:dyDescent="0.3">
      <c r="A22" s="3" t="s">
        <v>11</v>
      </c>
      <c r="B22" s="23">
        <v>1820415.0899999996</v>
      </c>
      <c r="C22" s="25">
        <v>1599603.7274121181</v>
      </c>
      <c r="D22" s="201">
        <v>0.13804129035452806</v>
      </c>
      <c r="E22" s="52">
        <v>1632333</v>
      </c>
      <c r="F22" s="206">
        <v>0.1152228681280103</v>
      </c>
      <c r="G22" s="52">
        <v>1484870.3599999999</v>
      </c>
      <c r="H22" s="52">
        <v>1587666</v>
      </c>
      <c r="I22" s="82">
        <v>1538251</v>
      </c>
      <c r="J22" s="83">
        <v>1489477</v>
      </c>
    </row>
    <row r="23" spans="1:10" x14ac:dyDescent="0.3">
      <c r="A23" s="3" t="s">
        <v>12</v>
      </c>
      <c r="B23" s="23">
        <v>14229.14</v>
      </c>
      <c r="C23" s="25">
        <v>26067.182105624277</v>
      </c>
      <c r="D23" s="201">
        <v>-0.45413585778687182</v>
      </c>
      <c r="E23" s="52">
        <v>24240</v>
      </c>
      <c r="F23" s="206">
        <v>-0.41298927392739271</v>
      </c>
      <c r="G23" s="52">
        <v>14881.95</v>
      </c>
      <c r="H23" s="52">
        <v>38916</v>
      </c>
      <c r="I23" s="82">
        <v>63915</v>
      </c>
      <c r="J23" s="83">
        <v>68985</v>
      </c>
    </row>
    <row r="24" spans="1:10" x14ac:dyDescent="0.3">
      <c r="A24" s="3" t="s">
        <v>13</v>
      </c>
      <c r="B24" s="23">
        <v>631035.23</v>
      </c>
      <c r="C24" s="25">
        <v>549260.67159737076</v>
      </c>
      <c r="D24" s="201">
        <v>0.14888114629582128</v>
      </c>
      <c r="E24" s="52">
        <v>581214</v>
      </c>
      <c r="F24" s="206">
        <v>8.5719253149442398E-2</v>
      </c>
      <c r="G24" s="52">
        <v>514037.72000000009</v>
      </c>
      <c r="H24" s="52">
        <v>559298</v>
      </c>
      <c r="I24" s="82">
        <v>542419</v>
      </c>
      <c r="J24" s="83">
        <v>516200</v>
      </c>
    </row>
    <row r="25" spans="1:10" x14ac:dyDescent="0.3">
      <c r="A25" s="3" t="s">
        <v>14</v>
      </c>
      <c r="B25" s="23">
        <v>153451.20000000001</v>
      </c>
      <c r="C25" s="25">
        <v>117599.60823981441</v>
      </c>
      <c r="D25" s="201">
        <v>0.30486148973451876</v>
      </c>
      <c r="E25" s="52">
        <v>112068</v>
      </c>
      <c r="F25" s="206">
        <v>0.36926865831459477</v>
      </c>
      <c r="G25" s="52">
        <v>110489.35</v>
      </c>
      <c r="H25" s="52">
        <v>71850</v>
      </c>
      <c r="I25" s="82">
        <v>70856</v>
      </c>
      <c r="J25" s="83">
        <v>47145</v>
      </c>
    </row>
    <row r="26" spans="1:10" x14ac:dyDescent="0.3">
      <c r="A26" s="3" t="s">
        <v>15</v>
      </c>
      <c r="B26" s="23">
        <v>48171.119999999981</v>
      </c>
      <c r="C26" s="25">
        <v>45248.60913943925</v>
      </c>
      <c r="D26" s="201">
        <v>6.4587860624724325E-2</v>
      </c>
      <c r="E26" s="52">
        <v>55404</v>
      </c>
      <c r="F26" s="206">
        <v>-0.13054797487546055</v>
      </c>
      <c r="G26" s="52">
        <v>43682.89</v>
      </c>
      <c r="H26" s="52">
        <v>65289</v>
      </c>
      <c r="I26" s="82">
        <v>50543</v>
      </c>
      <c r="J26" s="83">
        <v>38256</v>
      </c>
    </row>
    <row r="27" spans="1:10" x14ac:dyDescent="0.3">
      <c r="A27" s="3" t="s">
        <v>111</v>
      </c>
      <c r="B27" s="23">
        <v>2698384</v>
      </c>
      <c r="C27" s="25">
        <v>2703698.6500000004</v>
      </c>
      <c r="D27" s="201">
        <v>-1.9656961399896478E-3</v>
      </c>
      <c r="E27" s="52">
        <v>2602828</v>
      </c>
      <c r="F27" s="206">
        <v>3.6712375923418694E-2</v>
      </c>
      <c r="G27" s="52">
        <v>4278498.97</v>
      </c>
      <c r="H27" s="52">
        <v>4085703</v>
      </c>
      <c r="I27" s="82">
        <v>785959</v>
      </c>
      <c r="J27" s="83">
        <v>1247824</v>
      </c>
    </row>
    <row r="28" spans="1:10" x14ac:dyDescent="0.3">
      <c r="A28" s="3" t="s">
        <v>412</v>
      </c>
      <c r="B28" s="23">
        <v>62306.400000000009</v>
      </c>
      <c r="C28" s="25">
        <v>1369186.0706337425</v>
      </c>
      <c r="D28" s="201">
        <v>-0.95449384029216655</v>
      </c>
      <c r="E28" s="52">
        <v>36408</v>
      </c>
      <c r="F28" s="206">
        <v>0.71133816743572864</v>
      </c>
      <c r="G28" s="52">
        <v>1424059.4200000004</v>
      </c>
      <c r="H28" s="52">
        <v>253812</v>
      </c>
      <c r="I28" s="82">
        <v>40584</v>
      </c>
      <c r="J28" s="83">
        <v>42872</v>
      </c>
    </row>
    <row r="29" spans="1:10" x14ac:dyDescent="0.3">
      <c r="A29" s="3" t="s">
        <v>413</v>
      </c>
      <c r="B29" s="23">
        <v>50806.079999999987</v>
      </c>
      <c r="C29" s="25">
        <v>31693.368000000002</v>
      </c>
      <c r="D29" s="201">
        <v>0.60305083385268432</v>
      </c>
      <c r="E29" s="52">
        <v>306240</v>
      </c>
      <c r="F29" s="206">
        <v>-0.83409717868338562</v>
      </c>
      <c r="G29" s="52">
        <v>70688.160000000003</v>
      </c>
      <c r="H29" s="52">
        <v>0</v>
      </c>
      <c r="I29" s="84">
        <v>0</v>
      </c>
      <c r="J29" s="85">
        <v>0</v>
      </c>
    </row>
    <row r="30" spans="1:10" x14ac:dyDescent="0.3">
      <c r="A30" s="2" t="s">
        <v>16</v>
      </c>
      <c r="B30" s="78">
        <v>1196126.32</v>
      </c>
      <c r="C30" s="94">
        <v>653623.94999999995</v>
      </c>
      <c r="D30" s="202">
        <v>0.82999157237123899</v>
      </c>
      <c r="E30" s="79">
        <v>906260</v>
      </c>
      <c r="F30" s="207">
        <v>0.31984896166663002</v>
      </c>
      <c r="G30" s="79">
        <v>329890.48</v>
      </c>
      <c r="H30" s="79">
        <v>498485</v>
      </c>
      <c r="I30" s="64">
        <v>659246</v>
      </c>
      <c r="J30" s="67">
        <v>508814</v>
      </c>
    </row>
    <row r="31" spans="1:10" s="6" customFormat="1" x14ac:dyDescent="0.3">
      <c r="A31" s="3" t="s">
        <v>17</v>
      </c>
      <c r="B31" s="23">
        <v>1196126.32</v>
      </c>
      <c r="C31" s="25">
        <v>653623.94999999995</v>
      </c>
      <c r="D31" s="201">
        <v>0.82999157237123899</v>
      </c>
      <c r="E31" s="52">
        <v>899120</v>
      </c>
      <c r="F31" s="206">
        <v>0.33033001156686548</v>
      </c>
      <c r="G31" s="52">
        <v>329890.48</v>
      </c>
      <c r="H31" s="52">
        <v>488827</v>
      </c>
      <c r="I31" s="82">
        <v>647461</v>
      </c>
      <c r="J31" s="83">
        <v>497354</v>
      </c>
    </row>
    <row r="32" spans="1:10" x14ac:dyDescent="0.3">
      <c r="A32" s="3" t="s">
        <v>18</v>
      </c>
      <c r="B32" s="23">
        <v>0</v>
      </c>
      <c r="C32" s="25">
        <v>0</v>
      </c>
      <c r="D32" s="201" t="s">
        <v>469</v>
      </c>
      <c r="E32" s="52">
        <v>7140</v>
      </c>
      <c r="F32" s="206">
        <v>-1</v>
      </c>
      <c r="G32" s="52">
        <v>0</v>
      </c>
      <c r="H32" s="52">
        <v>9658</v>
      </c>
      <c r="I32" s="84">
        <v>11785</v>
      </c>
      <c r="J32" s="85">
        <v>11460</v>
      </c>
    </row>
    <row r="33" spans="1:10" x14ac:dyDescent="0.3">
      <c r="A33" s="2" t="s">
        <v>19</v>
      </c>
      <c r="B33" s="78">
        <v>521750</v>
      </c>
      <c r="C33" s="94">
        <v>252528.05999999994</v>
      </c>
      <c r="D33" s="202">
        <v>1.0661070298484856</v>
      </c>
      <c r="E33" s="79">
        <v>423250</v>
      </c>
      <c r="F33" s="207">
        <v>0.23272297696396937</v>
      </c>
      <c r="G33" s="79">
        <v>185058.05999999997</v>
      </c>
      <c r="H33" s="79">
        <v>300790</v>
      </c>
      <c r="I33" s="64">
        <v>333425</v>
      </c>
      <c r="J33" s="67">
        <v>281594</v>
      </c>
    </row>
    <row r="34" spans="1:10" x14ac:dyDescent="0.3">
      <c r="A34" s="3" t="s">
        <v>20</v>
      </c>
      <c r="B34" s="23">
        <v>255750</v>
      </c>
      <c r="C34" s="25">
        <v>90341.319999999992</v>
      </c>
      <c r="D34" s="201">
        <v>1.8309305199436983</v>
      </c>
      <c r="E34" s="52">
        <v>200550</v>
      </c>
      <c r="F34" s="206">
        <v>0.27524308152580401</v>
      </c>
      <c r="G34" s="52">
        <v>18377.68</v>
      </c>
      <c r="H34" s="52">
        <v>122567</v>
      </c>
      <c r="I34" s="82">
        <v>118359</v>
      </c>
      <c r="J34" s="83">
        <v>105673</v>
      </c>
    </row>
    <row r="35" spans="1:10" x14ac:dyDescent="0.3">
      <c r="A35" s="11" t="s">
        <v>419</v>
      </c>
      <c r="B35" s="87">
        <v>266000</v>
      </c>
      <c r="C35" s="126">
        <v>162186.73999999996</v>
      </c>
      <c r="D35" s="203">
        <v>0.6400847566206711</v>
      </c>
      <c r="E35" s="88">
        <v>222700</v>
      </c>
      <c r="F35" s="208">
        <v>0.19443197126178724</v>
      </c>
      <c r="G35" s="88">
        <v>166680.37999999998</v>
      </c>
      <c r="H35" s="88">
        <v>178223</v>
      </c>
      <c r="I35" s="84">
        <v>215066</v>
      </c>
      <c r="J35" s="85">
        <v>175921</v>
      </c>
    </row>
    <row r="36" spans="1:10" s="1" customFormat="1" x14ac:dyDescent="0.3">
      <c r="A36" s="5" t="s">
        <v>94</v>
      </c>
      <c r="B36" s="63">
        <v>400</v>
      </c>
      <c r="C36" s="91">
        <v>7</v>
      </c>
      <c r="D36" s="177">
        <v>56.142857142857146</v>
      </c>
      <c r="E36" s="91">
        <v>0</v>
      </c>
      <c r="F36" s="205" t="s">
        <v>469</v>
      </c>
      <c r="G36" s="90">
        <v>7</v>
      </c>
      <c r="H36" s="90">
        <v>1868</v>
      </c>
      <c r="I36" s="64">
        <v>88</v>
      </c>
      <c r="J36" s="67">
        <v>4</v>
      </c>
    </row>
    <row r="37" spans="1:10" x14ac:dyDescent="0.3">
      <c r="A37" s="3" t="s">
        <v>94</v>
      </c>
      <c r="B37" s="23">
        <v>400</v>
      </c>
      <c r="C37" s="25">
        <v>7</v>
      </c>
      <c r="D37" s="201">
        <v>56.142857142857146</v>
      </c>
      <c r="E37" s="52">
        <v>0</v>
      </c>
      <c r="F37" s="206" t="s">
        <v>469</v>
      </c>
      <c r="G37" s="52">
        <v>7</v>
      </c>
      <c r="H37" s="52">
        <v>1868</v>
      </c>
      <c r="I37" s="88">
        <v>88</v>
      </c>
      <c r="J37" s="85">
        <v>4</v>
      </c>
    </row>
    <row r="38" spans="1:10" x14ac:dyDescent="0.3">
      <c r="A38" s="2" t="s">
        <v>22</v>
      </c>
      <c r="B38" s="78">
        <v>0</v>
      </c>
      <c r="C38" s="94">
        <v>0</v>
      </c>
      <c r="D38" s="202" t="s">
        <v>469</v>
      </c>
      <c r="E38" s="79">
        <v>0</v>
      </c>
      <c r="F38" s="207" t="s">
        <v>469</v>
      </c>
      <c r="G38" s="79">
        <v>583.03</v>
      </c>
      <c r="H38" s="79">
        <v>0</v>
      </c>
      <c r="I38" s="64">
        <v>0</v>
      </c>
      <c r="J38" s="67">
        <v>0</v>
      </c>
    </row>
    <row r="39" spans="1:10" x14ac:dyDescent="0.3">
      <c r="A39" s="3" t="s">
        <v>417</v>
      </c>
      <c r="B39" s="23">
        <v>0</v>
      </c>
      <c r="C39" s="25">
        <v>0</v>
      </c>
      <c r="D39" s="201" t="s">
        <v>469</v>
      </c>
      <c r="E39" s="52">
        <v>0</v>
      </c>
      <c r="F39" s="206" t="s">
        <v>469</v>
      </c>
      <c r="G39" s="52">
        <v>583.03</v>
      </c>
      <c r="H39" s="52">
        <v>0</v>
      </c>
      <c r="I39" s="84">
        <v>0</v>
      </c>
      <c r="J39" s="85">
        <v>0</v>
      </c>
    </row>
    <row r="40" spans="1:10" x14ac:dyDescent="0.3">
      <c r="A40" s="2" t="s">
        <v>23</v>
      </c>
      <c r="B40" s="78">
        <v>152500</v>
      </c>
      <c r="C40" s="94">
        <v>101267.07</v>
      </c>
      <c r="D40" s="202">
        <v>0.50591895272569842</v>
      </c>
      <c r="E40" s="79">
        <v>106720</v>
      </c>
      <c r="F40" s="207">
        <v>0.42897301349325345</v>
      </c>
      <c r="G40" s="79">
        <v>118458.21</v>
      </c>
      <c r="H40" s="79">
        <v>163293</v>
      </c>
      <c r="I40" s="64">
        <v>315745</v>
      </c>
      <c r="J40" s="67">
        <v>153600</v>
      </c>
    </row>
    <row r="41" spans="1:10" x14ac:dyDescent="0.3">
      <c r="A41" s="3" t="s">
        <v>24</v>
      </c>
      <c r="B41" s="23">
        <v>10500</v>
      </c>
      <c r="C41" s="25">
        <v>3275.7400000000002</v>
      </c>
      <c r="D41" s="201">
        <v>2.2053826005726949</v>
      </c>
      <c r="E41" s="52">
        <v>9220</v>
      </c>
      <c r="F41" s="206">
        <v>0.13882863340563989</v>
      </c>
      <c r="G41" s="52">
        <v>1936.52</v>
      </c>
      <c r="H41" s="52">
        <v>19148</v>
      </c>
      <c r="I41" s="82">
        <v>17321</v>
      </c>
      <c r="J41" s="83">
        <v>25563</v>
      </c>
    </row>
    <row r="42" spans="1:10" x14ac:dyDescent="0.3">
      <c r="A42" s="11" t="s">
        <v>23</v>
      </c>
      <c r="B42" s="87">
        <v>142000</v>
      </c>
      <c r="C42" s="126">
        <v>97991.33</v>
      </c>
      <c r="D42" s="203">
        <v>0.44910779351601815</v>
      </c>
      <c r="E42" s="88">
        <v>97500</v>
      </c>
      <c r="F42" s="208">
        <v>0.45641025641025634</v>
      </c>
      <c r="G42" s="88">
        <v>116521.69</v>
      </c>
      <c r="H42" s="88">
        <v>144145</v>
      </c>
      <c r="I42" s="84">
        <v>298424</v>
      </c>
      <c r="J42" s="85">
        <v>128037</v>
      </c>
    </row>
    <row r="43" spans="1:10" s="1" customFormat="1" x14ac:dyDescent="0.3">
      <c r="A43" s="13" t="s">
        <v>96</v>
      </c>
      <c r="B43" s="78">
        <v>625000</v>
      </c>
      <c r="C43" s="94">
        <v>508508.82999999996</v>
      </c>
      <c r="D43" s="202">
        <v>0.22908386861246854</v>
      </c>
      <c r="E43" s="94">
        <v>565000</v>
      </c>
      <c r="F43" s="209">
        <v>0.10619469026548667</v>
      </c>
      <c r="G43" s="64">
        <v>589921.13</v>
      </c>
      <c r="H43" s="64">
        <v>643689</v>
      </c>
      <c r="I43" s="64">
        <v>435732</v>
      </c>
      <c r="J43" s="67">
        <v>481519</v>
      </c>
    </row>
    <row r="44" spans="1:10" x14ac:dyDescent="0.3">
      <c r="A44" s="12" t="s">
        <v>96</v>
      </c>
      <c r="B44" s="23">
        <v>625000</v>
      </c>
      <c r="C44" s="25">
        <v>508508.82999999996</v>
      </c>
      <c r="D44" s="201">
        <v>0.22908386861246854</v>
      </c>
      <c r="E44" s="82">
        <v>565000</v>
      </c>
      <c r="F44" s="159">
        <v>0.10619469026548667</v>
      </c>
      <c r="G44" s="82">
        <v>589921.13</v>
      </c>
      <c r="H44" s="82">
        <v>643689</v>
      </c>
      <c r="I44" s="82">
        <v>435732</v>
      </c>
      <c r="J44" s="83">
        <v>481519</v>
      </c>
    </row>
    <row r="45" spans="1:10" x14ac:dyDescent="0.3">
      <c r="A45" s="17" t="s">
        <v>2</v>
      </c>
      <c r="B45" s="68">
        <v>7974574.5800000001</v>
      </c>
      <c r="C45" s="76">
        <v>7958292.7971281111</v>
      </c>
      <c r="D45" s="199">
        <v>2.0458888968957201E-3</v>
      </c>
      <c r="E45" s="71">
        <v>7351965</v>
      </c>
      <c r="F45" s="160">
        <v>8.4686145812718161E-2</v>
      </c>
      <c r="G45" s="26">
        <v>9165126.7300000004</v>
      </c>
      <c r="H45" s="26">
        <v>8270659</v>
      </c>
      <c r="I45" s="26">
        <v>4836763</v>
      </c>
      <c r="J45" s="26">
        <v>4876290</v>
      </c>
    </row>
    <row r="47" spans="1:10" x14ac:dyDescent="0.3">
      <c r="D47" s="21"/>
      <c r="F47" s="21"/>
      <c r="H47" s="21"/>
    </row>
  </sheetData>
  <mergeCells count="3">
    <mergeCell ref="A3:A4"/>
    <mergeCell ref="A10:A11"/>
    <mergeCell ref="A19:A20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showGridLines="0" zoomScale="90" zoomScaleNormal="90" zoomScaleSheetLayoutView="80" workbookViewId="0">
      <selection activeCell="C21" sqref="C21"/>
    </sheetView>
  </sheetViews>
  <sheetFormatPr defaultRowHeight="14.4" x14ac:dyDescent="0.3"/>
  <cols>
    <col min="1" max="1" width="45.6640625" customWidth="1"/>
    <col min="2" max="3" width="15.6640625" style="21" customWidth="1"/>
    <col min="4" max="4" width="15.6640625" style="169" customWidth="1"/>
    <col min="5" max="5" width="15.6640625" style="21" customWidth="1"/>
    <col min="6" max="6" width="15.6640625" style="169" customWidth="1"/>
    <col min="7" max="7" width="15.6640625" style="21" customWidth="1"/>
    <col min="8" max="8" width="15.6640625" style="74" customWidth="1"/>
    <col min="9" max="10" width="15.6640625" style="21" customWidth="1"/>
  </cols>
  <sheetData>
    <row r="1" spans="1:10" s="28" customFormat="1" ht="18" x14ac:dyDescent="0.35">
      <c r="A1" s="27" t="s">
        <v>301</v>
      </c>
      <c r="B1" s="44"/>
      <c r="C1" s="44"/>
      <c r="D1" s="210"/>
      <c r="E1" s="44"/>
      <c r="F1" s="210"/>
      <c r="G1" s="44"/>
      <c r="H1" s="59"/>
      <c r="I1" s="44"/>
      <c r="J1" s="44"/>
    </row>
    <row r="3" spans="1:10" x14ac:dyDescent="0.3">
      <c r="A3" s="266" t="s">
        <v>87</v>
      </c>
      <c r="B3" s="60"/>
      <c r="C3" s="60"/>
      <c r="D3" s="170"/>
      <c r="E3" s="60"/>
      <c r="F3" s="170"/>
      <c r="G3" s="60"/>
      <c r="H3" s="61"/>
      <c r="I3" s="60"/>
      <c r="J3" s="60"/>
    </row>
    <row r="4" spans="1:10" ht="43.2" x14ac:dyDescent="0.3">
      <c r="A4" s="267"/>
      <c r="B4" s="22" t="s">
        <v>398</v>
      </c>
      <c r="C4" s="22" t="s">
        <v>407</v>
      </c>
      <c r="D4" s="171" t="s">
        <v>409</v>
      </c>
      <c r="E4" s="22" t="s">
        <v>95</v>
      </c>
      <c r="F4" s="171" t="s">
        <v>397</v>
      </c>
      <c r="G4" s="47" t="s">
        <v>414</v>
      </c>
      <c r="H4" s="47" t="s">
        <v>88</v>
      </c>
      <c r="I4" s="50" t="s">
        <v>89</v>
      </c>
      <c r="J4" s="51" t="s">
        <v>90</v>
      </c>
    </row>
    <row r="5" spans="1:10" s="1" customFormat="1" x14ac:dyDescent="0.3">
      <c r="A5" s="5" t="s">
        <v>112</v>
      </c>
      <c r="B5" s="63">
        <v>2518586.7599999998</v>
      </c>
      <c r="C5" s="91">
        <v>1959735.4056862942</v>
      </c>
      <c r="D5" s="168">
        <v>0.28516673867919295</v>
      </c>
      <c r="E5" s="64">
        <v>2714179</v>
      </c>
      <c r="F5" s="62">
        <v>-7.2063132166301558E-2</v>
      </c>
      <c r="G5" s="66">
        <v>1892375.1600000001</v>
      </c>
      <c r="H5" s="66">
        <v>2952302</v>
      </c>
      <c r="I5" s="64">
        <v>2837984</v>
      </c>
      <c r="J5" s="67">
        <v>2739902</v>
      </c>
    </row>
    <row r="6" spans="1:10" x14ac:dyDescent="0.3">
      <c r="A6" s="16" t="s">
        <v>2</v>
      </c>
      <c r="B6" s="68">
        <v>2518586.7599999998</v>
      </c>
      <c r="C6" s="76">
        <v>1959735.4056862942</v>
      </c>
      <c r="D6" s="77">
        <v>0.28516673867919295</v>
      </c>
      <c r="E6" s="69">
        <v>2714179</v>
      </c>
      <c r="F6" s="70">
        <v>-7.2063132166301558E-2</v>
      </c>
      <c r="G6" s="69">
        <v>1892375.1600000001</v>
      </c>
      <c r="H6" s="69">
        <v>2952302</v>
      </c>
      <c r="I6" s="69">
        <v>2837984</v>
      </c>
      <c r="J6" s="71">
        <v>2739902</v>
      </c>
    </row>
    <row r="7" spans="1:10" x14ac:dyDescent="0.3">
      <c r="A7" s="6"/>
      <c r="B7" s="72"/>
      <c r="C7" s="72"/>
      <c r="E7" s="72"/>
    </row>
    <row r="8" spans="1:10" x14ac:dyDescent="0.3">
      <c r="A8" s="266" t="s">
        <v>3</v>
      </c>
      <c r="B8" s="45"/>
      <c r="C8" s="45"/>
      <c r="D8" s="170"/>
      <c r="E8" s="45"/>
      <c r="F8" s="170"/>
      <c r="G8" s="45"/>
      <c r="H8" s="75"/>
      <c r="I8" s="45"/>
      <c r="J8" s="45"/>
    </row>
    <row r="9" spans="1:10" ht="43.2" x14ac:dyDescent="0.3">
      <c r="A9" s="267"/>
      <c r="B9" s="22" t="s">
        <v>398</v>
      </c>
      <c r="C9" s="22" t="s">
        <v>407</v>
      </c>
      <c r="D9" s="171" t="s">
        <v>409</v>
      </c>
      <c r="E9" s="22" t="s">
        <v>95</v>
      </c>
      <c r="F9" s="171" t="s">
        <v>397</v>
      </c>
      <c r="G9" s="47" t="s">
        <v>414</v>
      </c>
      <c r="H9" s="47" t="s">
        <v>88</v>
      </c>
      <c r="I9" s="50" t="s">
        <v>89</v>
      </c>
      <c r="J9" s="51" t="s">
        <v>90</v>
      </c>
    </row>
    <row r="10" spans="1:10" x14ac:dyDescent="0.3">
      <c r="A10" s="3" t="s">
        <v>113</v>
      </c>
      <c r="B10" s="23">
        <v>2518586.7599999998</v>
      </c>
      <c r="C10" s="25">
        <v>1959735.4056862942</v>
      </c>
      <c r="D10" s="168">
        <v>0.28516673867919295</v>
      </c>
      <c r="E10" s="52">
        <v>2714179</v>
      </c>
      <c r="F10" s="8">
        <v>-7.2063132166301558E-2</v>
      </c>
      <c r="G10" s="52">
        <v>1892375.1600000001</v>
      </c>
      <c r="H10" s="52">
        <v>2952302</v>
      </c>
      <c r="I10" s="52">
        <v>2837984</v>
      </c>
      <c r="J10" s="57">
        <v>2739902</v>
      </c>
    </row>
    <row r="11" spans="1:10" x14ac:dyDescent="0.3">
      <c r="A11" s="16" t="s">
        <v>2</v>
      </c>
      <c r="B11" s="68">
        <v>2518586.7599999998</v>
      </c>
      <c r="C11" s="76">
        <v>1959735.4056862942</v>
      </c>
      <c r="D11" s="77">
        <v>0.28516673867919295</v>
      </c>
      <c r="E11" s="76">
        <v>2714179</v>
      </c>
      <c r="F11" s="77">
        <v>-7.2063132166301558E-2</v>
      </c>
      <c r="G11" s="76">
        <v>1892375.1600000001</v>
      </c>
      <c r="H11" s="76">
        <v>2952302</v>
      </c>
      <c r="I11" s="76">
        <v>2837984</v>
      </c>
      <c r="J11" s="71">
        <v>2739902</v>
      </c>
    </row>
    <row r="12" spans="1:10" x14ac:dyDescent="0.3">
      <c r="A12" s="6"/>
      <c r="B12" s="72"/>
      <c r="C12" s="72"/>
      <c r="E12" s="72"/>
    </row>
    <row r="13" spans="1:10" x14ac:dyDescent="0.3">
      <c r="A13" s="266" t="s">
        <v>9</v>
      </c>
      <c r="B13" s="45"/>
      <c r="C13" s="45"/>
      <c r="D13" s="170"/>
      <c r="E13" s="45"/>
      <c r="F13" s="170"/>
      <c r="G13" s="45"/>
      <c r="H13" s="75"/>
      <c r="I13" s="45"/>
      <c r="J13" s="45"/>
    </row>
    <row r="14" spans="1:10" ht="43.2" x14ac:dyDescent="0.3">
      <c r="A14" s="267"/>
      <c r="B14" s="22" t="s">
        <v>398</v>
      </c>
      <c r="C14" s="22" t="s">
        <v>407</v>
      </c>
      <c r="D14" s="171" t="s">
        <v>409</v>
      </c>
      <c r="E14" s="22" t="s">
        <v>95</v>
      </c>
      <c r="F14" s="171" t="s">
        <v>397</v>
      </c>
      <c r="G14" s="47" t="s">
        <v>414</v>
      </c>
      <c r="H14" s="47" t="s">
        <v>88</v>
      </c>
      <c r="I14" s="50" t="s">
        <v>89</v>
      </c>
      <c r="J14" s="51" t="s">
        <v>90</v>
      </c>
    </row>
    <row r="15" spans="1:10" x14ac:dyDescent="0.3">
      <c r="A15" s="2" t="s">
        <v>10</v>
      </c>
      <c r="B15" s="78">
        <v>1320570.96</v>
      </c>
      <c r="C15" s="94">
        <v>1062212.205686294</v>
      </c>
      <c r="D15" s="172">
        <v>0.24322706228627888</v>
      </c>
      <c r="E15" s="79">
        <v>1151479</v>
      </c>
      <c r="F15" s="211">
        <v>0.14684762813737806</v>
      </c>
      <c r="G15" s="79">
        <v>914362.95</v>
      </c>
      <c r="H15" s="79">
        <v>1084326</v>
      </c>
      <c r="I15" s="64">
        <v>1147081</v>
      </c>
      <c r="J15" s="67">
        <v>1084195</v>
      </c>
    </row>
    <row r="16" spans="1:10" x14ac:dyDescent="0.3">
      <c r="A16" s="3" t="s">
        <v>11</v>
      </c>
      <c r="B16" s="23">
        <v>865556.14000000013</v>
      </c>
      <c r="C16" s="25">
        <v>700365.334711642</v>
      </c>
      <c r="D16" s="168">
        <v>0.23586376581069834</v>
      </c>
      <c r="E16" s="52">
        <v>774117</v>
      </c>
      <c r="F16" s="8">
        <v>0.11812056833786122</v>
      </c>
      <c r="G16" s="52">
        <v>629231.37999999989</v>
      </c>
      <c r="H16" s="52">
        <v>713613</v>
      </c>
      <c r="I16" s="82">
        <v>751425</v>
      </c>
      <c r="J16" s="83">
        <v>710690</v>
      </c>
    </row>
    <row r="17" spans="1:10" x14ac:dyDescent="0.3">
      <c r="A17" s="3" t="s">
        <v>12</v>
      </c>
      <c r="B17" s="23">
        <v>18719.969999999998</v>
      </c>
      <c r="C17" s="25">
        <v>17875.64828696935</v>
      </c>
      <c r="D17" s="168">
        <v>4.7233068108982978E-2</v>
      </c>
      <c r="E17" s="52">
        <v>10644</v>
      </c>
      <c r="F17" s="8">
        <v>0.75873449830890616</v>
      </c>
      <c r="G17" s="52">
        <v>7749.56</v>
      </c>
      <c r="H17" s="52">
        <v>26208</v>
      </c>
      <c r="I17" s="82">
        <v>37498</v>
      </c>
      <c r="J17" s="83">
        <v>35179</v>
      </c>
    </row>
    <row r="18" spans="1:10" x14ac:dyDescent="0.3">
      <c r="A18" s="3" t="s">
        <v>13</v>
      </c>
      <c r="B18" s="23">
        <v>300680.19999999995</v>
      </c>
      <c r="C18" s="25">
        <v>241151.7390318973</v>
      </c>
      <c r="D18" s="168">
        <v>0.24685063938199003</v>
      </c>
      <c r="E18" s="52">
        <v>261586</v>
      </c>
      <c r="F18" s="8">
        <v>0.14945065867439378</v>
      </c>
      <c r="G18" s="52">
        <v>209146.85</v>
      </c>
      <c r="H18" s="52">
        <v>248472</v>
      </c>
      <c r="I18" s="82">
        <v>266092</v>
      </c>
      <c r="J18" s="83">
        <v>254241</v>
      </c>
    </row>
    <row r="19" spans="1:10" x14ac:dyDescent="0.3">
      <c r="A19" s="3" t="s">
        <v>14</v>
      </c>
      <c r="B19" s="23">
        <v>48091.689999999988</v>
      </c>
      <c r="C19" s="25">
        <v>39515.173073499005</v>
      </c>
      <c r="D19" s="168">
        <v>0.21704363816269989</v>
      </c>
      <c r="E19" s="52">
        <v>42828</v>
      </c>
      <c r="F19" s="8">
        <v>0.12290300737835036</v>
      </c>
      <c r="G19" s="52">
        <v>38102.549999999996</v>
      </c>
      <c r="H19" s="52">
        <v>34039</v>
      </c>
      <c r="I19" s="82">
        <v>37851</v>
      </c>
      <c r="J19" s="83">
        <v>32897</v>
      </c>
    </row>
    <row r="20" spans="1:10" x14ac:dyDescent="0.3">
      <c r="A20" s="3" t="s">
        <v>15</v>
      </c>
      <c r="B20" s="23">
        <v>31264.199999999997</v>
      </c>
      <c r="C20" s="25">
        <v>25628.872408748124</v>
      </c>
      <c r="D20" s="168">
        <v>0.21988199486015314</v>
      </c>
      <c r="E20" s="52">
        <v>35400</v>
      </c>
      <c r="F20" s="8">
        <v>-0.11683050847457632</v>
      </c>
      <c r="G20" s="52">
        <v>24442.75</v>
      </c>
      <c r="H20" s="52">
        <v>38134</v>
      </c>
      <c r="I20" s="82">
        <v>28975</v>
      </c>
      <c r="J20" s="83">
        <v>24389</v>
      </c>
    </row>
    <row r="21" spans="1:10" x14ac:dyDescent="0.3">
      <c r="A21" s="3" t="s">
        <v>412</v>
      </c>
      <c r="B21" s="23">
        <v>21329.520000000004</v>
      </c>
      <c r="C21" s="25">
        <v>15173.472173538254</v>
      </c>
      <c r="D21" s="168">
        <v>0.40571121468147409</v>
      </c>
      <c r="E21" s="52">
        <v>26904</v>
      </c>
      <c r="F21" s="8">
        <v>-0.20719892952720775</v>
      </c>
      <c r="G21" s="52">
        <v>6202.8600000000006</v>
      </c>
      <c r="H21" s="52">
        <v>23860</v>
      </c>
      <c r="I21" s="82">
        <v>25240</v>
      </c>
      <c r="J21" s="83">
        <v>26799</v>
      </c>
    </row>
    <row r="22" spans="1:10" x14ac:dyDescent="0.3">
      <c r="A22" s="3" t="s">
        <v>413</v>
      </c>
      <c r="B22" s="23">
        <v>34929.240000000005</v>
      </c>
      <c r="C22" s="25">
        <v>22501.966</v>
      </c>
      <c r="D22" s="168">
        <v>0.55227503232384256</v>
      </c>
      <c r="E22" s="52">
        <v>0</v>
      </c>
      <c r="F22" s="8" t="s">
        <v>469</v>
      </c>
      <c r="G22" s="52">
        <v>-513</v>
      </c>
      <c r="H22" s="52">
        <v>0</v>
      </c>
      <c r="I22" s="84">
        <v>0</v>
      </c>
      <c r="J22" s="85">
        <v>0</v>
      </c>
    </row>
    <row r="23" spans="1:10" x14ac:dyDescent="0.3">
      <c r="A23" s="2" t="s">
        <v>16</v>
      </c>
      <c r="B23" s="78">
        <v>1175465.8</v>
      </c>
      <c r="C23" s="94">
        <v>873819.21</v>
      </c>
      <c r="D23" s="172">
        <v>0.34520480500766304</v>
      </c>
      <c r="E23" s="79">
        <v>1539400</v>
      </c>
      <c r="F23" s="211">
        <v>-0.23641301805898396</v>
      </c>
      <c r="G23" s="79">
        <v>894210.88000000012</v>
      </c>
      <c r="H23" s="79">
        <v>728441</v>
      </c>
      <c r="I23" s="64">
        <v>532107</v>
      </c>
      <c r="J23" s="67">
        <v>462978</v>
      </c>
    </row>
    <row r="24" spans="1:10" s="6" customFormat="1" x14ac:dyDescent="0.3">
      <c r="A24" s="3" t="s">
        <v>17</v>
      </c>
      <c r="B24" s="23">
        <v>1175465.8</v>
      </c>
      <c r="C24" s="25">
        <v>873819.21</v>
      </c>
      <c r="D24" s="168">
        <v>0.34520480500766304</v>
      </c>
      <c r="E24" s="52">
        <v>1539400</v>
      </c>
      <c r="F24" s="8">
        <v>-0.23641301805898396</v>
      </c>
      <c r="G24" s="52">
        <v>894170.88000000012</v>
      </c>
      <c r="H24" s="52">
        <v>727681</v>
      </c>
      <c r="I24" s="82">
        <v>532107</v>
      </c>
      <c r="J24" s="83">
        <v>452921</v>
      </c>
    </row>
    <row r="25" spans="1:10" x14ac:dyDescent="0.3">
      <c r="A25" s="3" t="s">
        <v>18</v>
      </c>
      <c r="B25" s="23">
        <v>0</v>
      </c>
      <c r="C25" s="25">
        <v>0</v>
      </c>
      <c r="D25" s="168" t="s">
        <v>469</v>
      </c>
      <c r="E25" s="52">
        <v>0</v>
      </c>
      <c r="F25" s="8" t="s">
        <v>469</v>
      </c>
      <c r="G25" s="52">
        <v>40</v>
      </c>
      <c r="H25" s="52">
        <v>760</v>
      </c>
      <c r="I25" s="84">
        <v>0</v>
      </c>
      <c r="J25" s="85">
        <v>10057</v>
      </c>
    </row>
    <row r="26" spans="1:10" x14ac:dyDescent="0.3">
      <c r="A26" s="2" t="s">
        <v>19</v>
      </c>
      <c r="B26" s="78">
        <v>10550</v>
      </c>
      <c r="C26" s="94">
        <v>5808.6100000000006</v>
      </c>
      <c r="D26" s="172">
        <v>0.81626929678528914</v>
      </c>
      <c r="E26" s="79">
        <v>12300</v>
      </c>
      <c r="F26" s="211">
        <v>-0.14227642276422769</v>
      </c>
      <c r="G26" s="79">
        <v>2105.85</v>
      </c>
      <c r="H26" s="79">
        <v>11110</v>
      </c>
      <c r="I26" s="64">
        <v>17961</v>
      </c>
      <c r="J26" s="67">
        <v>36106</v>
      </c>
    </row>
    <row r="27" spans="1:10" x14ac:dyDescent="0.3">
      <c r="A27" s="3" t="s">
        <v>20</v>
      </c>
      <c r="B27" s="23">
        <v>4250</v>
      </c>
      <c r="C27" s="25">
        <v>3043.36</v>
      </c>
      <c r="D27" s="168">
        <v>0.39648283476157919</v>
      </c>
      <c r="E27" s="52">
        <v>6000</v>
      </c>
      <c r="F27" s="8">
        <v>-0.29166666666666663</v>
      </c>
      <c r="G27" s="52">
        <v>343.87</v>
      </c>
      <c r="H27" s="52">
        <v>5268</v>
      </c>
      <c r="I27" s="82">
        <v>6267</v>
      </c>
      <c r="J27" s="83">
        <v>7156</v>
      </c>
    </row>
    <row r="28" spans="1:10" x14ac:dyDescent="0.3">
      <c r="A28" s="11" t="s">
        <v>419</v>
      </c>
      <c r="B28" s="87">
        <v>6300</v>
      </c>
      <c r="C28" s="126">
        <v>2765.25</v>
      </c>
      <c r="D28" s="173">
        <v>1.2782750203417415</v>
      </c>
      <c r="E28" s="88">
        <v>6300</v>
      </c>
      <c r="F28" s="212">
        <v>0</v>
      </c>
      <c r="G28" s="88">
        <v>1761.98</v>
      </c>
      <c r="H28" s="88">
        <v>5842</v>
      </c>
      <c r="I28" s="84">
        <v>11694</v>
      </c>
      <c r="J28" s="85">
        <v>28950</v>
      </c>
    </row>
    <row r="29" spans="1:10" s="1" customFormat="1" x14ac:dyDescent="0.3">
      <c r="A29" s="5" t="s">
        <v>94</v>
      </c>
      <c r="B29" s="63">
        <v>0</v>
      </c>
      <c r="C29" s="91">
        <v>23.49</v>
      </c>
      <c r="D29" s="167">
        <v>-1</v>
      </c>
      <c r="E29" s="91">
        <v>0</v>
      </c>
      <c r="F29" s="65" t="s">
        <v>469</v>
      </c>
      <c r="G29" s="90">
        <v>9.9</v>
      </c>
      <c r="H29" s="90">
        <v>388</v>
      </c>
      <c r="I29" s="64">
        <v>46</v>
      </c>
      <c r="J29" s="67">
        <v>449</v>
      </c>
    </row>
    <row r="30" spans="1:10" x14ac:dyDescent="0.3">
      <c r="A30" s="3" t="s">
        <v>94</v>
      </c>
      <c r="B30" s="23">
        <v>0</v>
      </c>
      <c r="C30" s="25">
        <v>23.49</v>
      </c>
      <c r="D30" s="168">
        <v>-1</v>
      </c>
      <c r="E30" s="52">
        <v>0</v>
      </c>
      <c r="F30" s="8" t="s">
        <v>469</v>
      </c>
      <c r="G30" s="52">
        <v>9.9</v>
      </c>
      <c r="H30" s="52">
        <v>388</v>
      </c>
      <c r="I30" s="88">
        <v>46</v>
      </c>
      <c r="J30" s="85">
        <v>449</v>
      </c>
    </row>
    <row r="31" spans="1:10" x14ac:dyDescent="0.3">
      <c r="A31" s="2" t="s">
        <v>22</v>
      </c>
      <c r="B31" s="78">
        <v>0</v>
      </c>
      <c r="C31" s="94">
        <v>11200.82</v>
      </c>
      <c r="D31" s="172">
        <v>-1</v>
      </c>
      <c r="E31" s="79">
        <v>0</v>
      </c>
      <c r="F31" s="211" t="s">
        <v>469</v>
      </c>
      <c r="G31" s="79">
        <v>3747.24</v>
      </c>
      <c r="H31" s="79">
        <v>0</v>
      </c>
      <c r="I31" s="64">
        <v>0</v>
      </c>
      <c r="J31" s="67">
        <v>0</v>
      </c>
    </row>
    <row r="32" spans="1:10" x14ac:dyDescent="0.3">
      <c r="A32" s="3" t="s">
        <v>417</v>
      </c>
      <c r="B32" s="23">
        <v>0</v>
      </c>
      <c r="C32" s="25">
        <v>11200.82</v>
      </c>
      <c r="D32" s="168">
        <v>-1</v>
      </c>
      <c r="E32" s="52">
        <v>0</v>
      </c>
      <c r="F32" s="8" t="s">
        <v>469</v>
      </c>
      <c r="G32" s="52">
        <v>3747.24</v>
      </c>
      <c r="H32" s="52">
        <v>0</v>
      </c>
      <c r="I32" s="84">
        <v>0</v>
      </c>
      <c r="J32" s="85">
        <v>0</v>
      </c>
    </row>
    <row r="33" spans="1:10" x14ac:dyDescent="0.3">
      <c r="A33" s="2" t="s">
        <v>23</v>
      </c>
      <c r="B33" s="78">
        <v>12000</v>
      </c>
      <c r="C33" s="94">
        <v>6671.07</v>
      </c>
      <c r="D33" s="172">
        <v>0.79881188475012266</v>
      </c>
      <c r="E33" s="79">
        <v>11000</v>
      </c>
      <c r="F33" s="211">
        <v>9.0909090909090828E-2</v>
      </c>
      <c r="G33" s="79">
        <v>77938.340000000011</v>
      </c>
      <c r="H33" s="79">
        <v>1127361</v>
      </c>
      <c r="I33" s="64">
        <v>1139691</v>
      </c>
      <c r="J33" s="67">
        <v>1156174</v>
      </c>
    </row>
    <row r="34" spans="1:10" x14ac:dyDescent="0.3">
      <c r="A34" s="3" t="s">
        <v>24</v>
      </c>
      <c r="B34" s="23">
        <v>10000</v>
      </c>
      <c r="C34" s="25">
        <v>6671.07</v>
      </c>
      <c r="D34" s="168">
        <v>0.49900990395843547</v>
      </c>
      <c r="E34" s="52">
        <v>10000</v>
      </c>
      <c r="F34" s="8">
        <v>0</v>
      </c>
      <c r="G34" s="52">
        <v>838.74</v>
      </c>
      <c r="H34" s="52">
        <v>7056</v>
      </c>
      <c r="I34" s="82">
        <v>3098</v>
      </c>
      <c r="J34" s="83">
        <v>4629</v>
      </c>
    </row>
    <row r="35" spans="1:10" x14ac:dyDescent="0.3">
      <c r="A35" s="11" t="s">
        <v>23</v>
      </c>
      <c r="B35" s="87">
        <v>2000</v>
      </c>
      <c r="C35" s="126">
        <v>0</v>
      </c>
      <c r="D35" s="173" t="s">
        <v>469</v>
      </c>
      <c r="E35" s="88">
        <v>1000</v>
      </c>
      <c r="F35" s="212">
        <v>1</v>
      </c>
      <c r="G35" s="88">
        <v>77099.600000000006</v>
      </c>
      <c r="H35" s="88">
        <v>1120305</v>
      </c>
      <c r="I35" s="84">
        <v>1136593</v>
      </c>
      <c r="J35" s="85">
        <v>1151545</v>
      </c>
    </row>
    <row r="36" spans="1:10" s="1" customFormat="1" x14ac:dyDescent="0.3">
      <c r="A36" s="13" t="s">
        <v>96</v>
      </c>
      <c r="B36" s="78">
        <v>0</v>
      </c>
      <c r="C36" s="94">
        <v>0</v>
      </c>
      <c r="D36" s="172" t="s">
        <v>469</v>
      </c>
      <c r="E36" s="94">
        <v>0</v>
      </c>
      <c r="F36" s="110" t="s">
        <v>469</v>
      </c>
      <c r="G36" s="64">
        <v>0</v>
      </c>
      <c r="H36" s="64">
        <v>676</v>
      </c>
      <c r="I36" s="64">
        <v>1098</v>
      </c>
      <c r="J36" s="67">
        <v>0</v>
      </c>
    </row>
    <row r="37" spans="1:10" x14ac:dyDescent="0.3">
      <c r="A37" s="12" t="s">
        <v>96</v>
      </c>
      <c r="B37" s="23">
        <v>0</v>
      </c>
      <c r="C37" s="25">
        <v>0</v>
      </c>
      <c r="D37" s="168" t="s">
        <v>469</v>
      </c>
      <c r="E37" s="82">
        <v>0</v>
      </c>
      <c r="F37" s="56" t="s">
        <v>469</v>
      </c>
      <c r="G37" s="82">
        <v>0</v>
      </c>
      <c r="H37" s="82">
        <v>676</v>
      </c>
      <c r="I37" s="82">
        <v>1098</v>
      </c>
      <c r="J37" s="83">
        <v>0</v>
      </c>
    </row>
    <row r="38" spans="1:10" x14ac:dyDescent="0.3">
      <c r="A38" s="17" t="s">
        <v>2</v>
      </c>
      <c r="B38" s="68">
        <v>2518586.7599999998</v>
      </c>
      <c r="C38" s="76">
        <v>1959735.4056862942</v>
      </c>
      <c r="D38" s="77">
        <v>0.28516673867919295</v>
      </c>
      <c r="E38" s="71">
        <v>2714179</v>
      </c>
      <c r="F38" s="19">
        <v>-7.2063132166301558E-2</v>
      </c>
      <c r="G38" s="26">
        <v>1892375.1600000001</v>
      </c>
      <c r="H38" s="26">
        <v>2952302</v>
      </c>
      <c r="I38" s="26">
        <v>2837984</v>
      </c>
      <c r="J38" s="26">
        <v>2739902</v>
      </c>
    </row>
  </sheetData>
  <mergeCells count="3">
    <mergeCell ref="A3:A4"/>
    <mergeCell ref="A8:A9"/>
    <mergeCell ref="A13:A14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showGridLines="0" zoomScale="90" zoomScaleNormal="90" zoomScaleSheetLayoutView="80" workbookViewId="0">
      <selection activeCell="B18" sqref="B18"/>
    </sheetView>
  </sheetViews>
  <sheetFormatPr defaultRowHeight="14.4" x14ac:dyDescent="0.3"/>
  <cols>
    <col min="1" max="1" width="45.6640625" customWidth="1"/>
    <col min="2" max="7" width="15.6640625" style="21" customWidth="1"/>
    <col min="8" max="8" width="15.6640625" style="74" customWidth="1"/>
    <col min="9" max="10" width="15.6640625" style="21" customWidth="1"/>
  </cols>
  <sheetData>
    <row r="1" spans="1:10" s="28" customFormat="1" ht="18" x14ac:dyDescent="0.35">
      <c r="A1" s="27" t="s">
        <v>305</v>
      </c>
      <c r="B1" s="44"/>
      <c r="C1" s="44"/>
      <c r="D1" s="44"/>
      <c r="E1" s="44"/>
      <c r="F1" s="44"/>
      <c r="G1" s="44"/>
      <c r="H1" s="59"/>
      <c r="I1" s="44"/>
      <c r="J1" s="44"/>
    </row>
    <row r="3" spans="1:10" x14ac:dyDescent="0.3">
      <c r="A3" s="266" t="s">
        <v>87</v>
      </c>
      <c r="B3" s="60"/>
      <c r="C3" s="60"/>
      <c r="D3" s="60"/>
      <c r="E3" s="60"/>
      <c r="F3" s="60"/>
      <c r="G3" s="60"/>
      <c r="H3" s="109"/>
      <c r="I3" s="60"/>
      <c r="J3" s="60"/>
    </row>
    <row r="4" spans="1:10" ht="43.2" x14ac:dyDescent="0.3">
      <c r="A4" s="267"/>
      <c r="B4" s="22" t="s">
        <v>398</v>
      </c>
      <c r="C4" s="22" t="s">
        <v>407</v>
      </c>
      <c r="D4" s="48" t="s">
        <v>409</v>
      </c>
      <c r="E4" s="22" t="s">
        <v>95</v>
      </c>
      <c r="F4" s="48" t="s">
        <v>397</v>
      </c>
      <c r="G4" s="47" t="s">
        <v>414</v>
      </c>
      <c r="H4" s="47" t="s">
        <v>88</v>
      </c>
      <c r="I4" s="50" t="s">
        <v>89</v>
      </c>
      <c r="J4" s="51" t="s">
        <v>90</v>
      </c>
    </row>
    <row r="5" spans="1:10" s="1" customFormat="1" x14ac:dyDescent="0.3">
      <c r="A5" s="2" t="s">
        <v>91</v>
      </c>
      <c r="B5" s="63">
        <v>2017332.8800000006</v>
      </c>
      <c r="C5" s="91">
        <v>1250341.2230302691</v>
      </c>
      <c r="D5" s="167">
        <v>0.61342587354745137</v>
      </c>
      <c r="E5" s="90">
        <v>1513407</v>
      </c>
      <c r="F5" s="167">
        <v>0.33297446093483152</v>
      </c>
      <c r="G5" s="91">
        <v>1163505.5899999999</v>
      </c>
      <c r="H5" s="91">
        <v>1279488</v>
      </c>
      <c r="I5" s="90">
        <v>1362076</v>
      </c>
      <c r="J5" s="92">
        <v>1105819</v>
      </c>
    </row>
    <row r="6" spans="1:10" s="6" customFormat="1" x14ac:dyDescent="0.3">
      <c r="A6" s="3" t="s">
        <v>92</v>
      </c>
      <c r="B6" s="23">
        <v>70788</v>
      </c>
      <c r="C6" s="25">
        <v>100320.13000000002</v>
      </c>
      <c r="D6" s="168">
        <v>-0.29437890481202544</v>
      </c>
      <c r="E6" s="52">
        <v>206213</v>
      </c>
      <c r="F6" s="168">
        <v>-0.65672387288871215</v>
      </c>
      <c r="G6" s="25">
        <v>111291.45999999998</v>
      </c>
      <c r="H6" s="25">
        <v>131819</v>
      </c>
      <c r="I6" s="52">
        <v>134813</v>
      </c>
      <c r="J6" s="57">
        <v>128664</v>
      </c>
    </row>
    <row r="7" spans="1:10" x14ac:dyDescent="0.3">
      <c r="A7" s="16" t="s">
        <v>2</v>
      </c>
      <c r="B7" s="68">
        <v>2088120.8800000006</v>
      </c>
      <c r="C7" s="76">
        <v>1350661.3530302693</v>
      </c>
      <c r="D7" s="77">
        <v>0.54599883628505985</v>
      </c>
      <c r="E7" s="69">
        <v>1719620</v>
      </c>
      <c r="F7" s="77">
        <v>0.21429204126493095</v>
      </c>
      <c r="G7" s="69">
        <v>1274797.0499999998</v>
      </c>
      <c r="H7" s="69">
        <v>1411307</v>
      </c>
      <c r="I7" s="69">
        <v>1496889</v>
      </c>
      <c r="J7" s="71">
        <v>1234483</v>
      </c>
    </row>
    <row r="8" spans="1:10" x14ac:dyDescent="0.3">
      <c r="A8" s="6"/>
      <c r="B8" s="72"/>
      <c r="C8" s="72"/>
      <c r="D8" s="169"/>
      <c r="E8" s="72"/>
      <c r="F8" s="169"/>
    </row>
    <row r="9" spans="1:10" x14ac:dyDescent="0.3">
      <c r="A9" s="266" t="s">
        <v>3</v>
      </c>
      <c r="B9" s="45"/>
      <c r="C9" s="45"/>
      <c r="D9" s="170"/>
      <c r="E9" s="45"/>
      <c r="F9" s="170"/>
      <c r="G9" s="45"/>
      <c r="H9" s="46"/>
      <c r="I9" s="45"/>
      <c r="J9" s="45"/>
    </row>
    <row r="10" spans="1:10" ht="43.2" x14ac:dyDescent="0.3">
      <c r="A10" s="267"/>
      <c r="B10" s="22" t="s">
        <v>398</v>
      </c>
      <c r="C10" s="22" t="s">
        <v>407</v>
      </c>
      <c r="D10" s="171" t="s">
        <v>409</v>
      </c>
      <c r="E10" s="22" t="s">
        <v>95</v>
      </c>
      <c r="F10" s="171" t="s">
        <v>397</v>
      </c>
      <c r="G10" s="47" t="s">
        <v>414</v>
      </c>
      <c r="H10" s="47" t="s">
        <v>88</v>
      </c>
      <c r="I10" s="50" t="s">
        <v>89</v>
      </c>
      <c r="J10" s="51" t="s">
        <v>90</v>
      </c>
    </row>
    <row r="11" spans="1:10" x14ac:dyDescent="0.3">
      <c r="A11" s="3" t="s">
        <v>91</v>
      </c>
      <c r="B11" s="23">
        <v>992843.87999999989</v>
      </c>
      <c r="C11" s="25">
        <v>907357.65303026896</v>
      </c>
      <c r="D11" s="168">
        <v>9.4214477261789442E-2</v>
      </c>
      <c r="E11" s="52">
        <v>979448</v>
      </c>
      <c r="F11" s="168">
        <v>1.3676969068291411E-2</v>
      </c>
      <c r="G11" s="52">
        <v>754200.09</v>
      </c>
      <c r="H11" s="52">
        <v>864256</v>
      </c>
      <c r="I11" s="52">
        <v>916959</v>
      </c>
      <c r="J11" s="57">
        <v>829998</v>
      </c>
    </row>
    <row r="12" spans="1:10" x14ac:dyDescent="0.3">
      <c r="A12" s="3" t="s">
        <v>93</v>
      </c>
      <c r="B12" s="23">
        <v>1024489</v>
      </c>
      <c r="C12" s="25">
        <v>342983.57</v>
      </c>
      <c r="D12" s="168">
        <v>1.9869914760056875</v>
      </c>
      <c r="E12" s="52">
        <v>533959</v>
      </c>
      <c r="F12" s="168">
        <v>0.91866603990193996</v>
      </c>
      <c r="G12" s="52">
        <v>409305.49999999988</v>
      </c>
      <c r="H12" s="52">
        <v>415232</v>
      </c>
      <c r="I12" s="52">
        <v>445117</v>
      </c>
      <c r="J12" s="83">
        <v>275821</v>
      </c>
    </row>
    <row r="13" spans="1:10" x14ac:dyDescent="0.3">
      <c r="A13" s="16" t="s">
        <v>2</v>
      </c>
      <c r="B13" s="68">
        <v>2017332.88</v>
      </c>
      <c r="C13" s="76">
        <v>1250341.2230302689</v>
      </c>
      <c r="D13" s="77">
        <v>0.61342587354745093</v>
      </c>
      <c r="E13" s="76">
        <v>1513407</v>
      </c>
      <c r="F13" s="77">
        <v>0.33297446093483107</v>
      </c>
      <c r="G13" s="76">
        <v>1163505.5899999999</v>
      </c>
      <c r="H13" s="76">
        <v>1279488</v>
      </c>
      <c r="I13" s="76">
        <v>1362076</v>
      </c>
      <c r="J13" s="71">
        <v>1105819</v>
      </c>
    </row>
    <row r="14" spans="1:10" x14ac:dyDescent="0.3">
      <c r="A14" s="6"/>
      <c r="B14" s="72"/>
      <c r="C14" s="72"/>
      <c r="D14" s="169"/>
      <c r="E14" s="72"/>
      <c r="F14" s="169"/>
    </row>
    <row r="15" spans="1:10" x14ac:dyDescent="0.3">
      <c r="A15" s="266" t="s">
        <v>9</v>
      </c>
      <c r="B15" s="45"/>
      <c r="C15" s="45"/>
      <c r="D15" s="170"/>
      <c r="E15" s="45"/>
      <c r="F15" s="170"/>
      <c r="G15" s="45"/>
      <c r="H15" s="75"/>
      <c r="I15" s="45"/>
      <c r="J15" s="45"/>
    </row>
    <row r="16" spans="1:10" ht="43.2" x14ac:dyDescent="0.3">
      <c r="A16" s="267"/>
      <c r="B16" s="22" t="s">
        <v>398</v>
      </c>
      <c r="C16" s="22" t="s">
        <v>407</v>
      </c>
      <c r="D16" s="171" t="s">
        <v>409</v>
      </c>
      <c r="E16" s="22" t="s">
        <v>95</v>
      </c>
      <c r="F16" s="171" t="s">
        <v>397</v>
      </c>
      <c r="G16" s="47" t="s">
        <v>414</v>
      </c>
      <c r="H16" s="47" t="s">
        <v>88</v>
      </c>
      <c r="I16" s="50" t="s">
        <v>89</v>
      </c>
      <c r="J16" s="51" t="s">
        <v>90</v>
      </c>
    </row>
    <row r="17" spans="1:10" x14ac:dyDescent="0.3">
      <c r="A17" s="2" t="s">
        <v>10</v>
      </c>
      <c r="B17" s="78">
        <v>864091.87999999989</v>
      </c>
      <c r="C17" s="94">
        <v>755784.86303026928</v>
      </c>
      <c r="D17" s="172">
        <v>0.14330403037642325</v>
      </c>
      <c r="E17" s="79">
        <v>726811</v>
      </c>
      <c r="F17" s="172">
        <v>0.18888112590480866</v>
      </c>
      <c r="G17" s="79">
        <v>648963.34</v>
      </c>
      <c r="H17" s="79">
        <v>680259</v>
      </c>
      <c r="I17" s="64">
        <v>685911</v>
      </c>
      <c r="J17" s="67">
        <v>672299</v>
      </c>
    </row>
    <row r="18" spans="1:10" x14ac:dyDescent="0.3">
      <c r="A18" s="3" t="s">
        <v>11</v>
      </c>
      <c r="B18" s="23">
        <v>570686.04</v>
      </c>
      <c r="C18" s="25">
        <v>504015.77988569869</v>
      </c>
      <c r="D18" s="168">
        <v>0.13227812059658306</v>
      </c>
      <c r="E18" s="52">
        <v>488945</v>
      </c>
      <c r="F18" s="168">
        <v>0.16717839429792725</v>
      </c>
      <c r="G18" s="52">
        <v>426466.83000000007</v>
      </c>
      <c r="H18" s="52">
        <v>454053</v>
      </c>
      <c r="I18" s="82">
        <v>460212</v>
      </c>
      <c r="J18" s="83">
        <v>457534</v>
      </c>
    </row>
    <row r="19" spans="1:10" x14ac:dyDescent="0.3">
      <c r="A19" s="3" t="s">
        <v>12</v>
      </c>
      <c r="B19" s="23">
        <v>17395.689999999995</v>
      </c>
      <c r="C19" s="25">
        <v>17867.829990129969</v>
      </c>
      <c r="D19" s="168">
        <v>-2.6424025211275182E-2</v>
      </c>
      <c r="E19" s="52">
        <v>8688</v>
      </c>
      <c r="F19" s="168">
        <v>1.0022663443830564</v>
      </c>
      <c r="G19" s="52">
        <v>17960.050000000003</v>
      </c>
      <c r="H19" s="52">
        <v>19921</v>
      </c>
      <c r="I19" s="82">
        <v>15735</v>
      </c>
      <c r="J19" s="83">
        <v>14995</v>
      </c>
    </row>
    <row r="20" spans="1:10" x14ac:dyDescent="0.3">
      <c r="A20" s="3" t="s">
        <v>13</v>
      </c>
      <c r="B20" s="23">
        <v>208298.59</v>
      </c>
      <c r="C20" s="25">
        <v>181624.7940433328</v>
      </c>
      <c r="D20" s="168">
        <v>0.14686208508681498</v>
      </c>
      <c r="E20" s="52">
        <v>177158</v>
      </c>
      <c r="F20" s="168">
        <v>0.17577862698833813</v>
      </c>
      <c r="G20" s="52">
        <v>155348.83999999997</v>
      </c>
      <c r="H20" s="52">
        <v>166797</v>
      </c>
      <c r="I20" s="82">
        <v>167064</v>
      </c>
      <c r="J20" s="83">
        <v>160760</v>
      </c>
    </row>
    <row r="21" spans="1:10" x14ac:dyDescent="0.3">
      <c r="A21" s="3" t="s">
        <v>14</v>
      </c>
      <c r="B21" s="23">
        <v>39553.08</v>
      </c>
      <c r="C21" s="25">
        <v>31616.81769968896</v>
      </c>
      <c r="D21" s="168">
        <v>0.25101395009748617</v>
      </c>
      <c r="E21" s="52">
        <v>30912</v>
      </c>
      <c r="F21" s="168">
        <v>0.27953804347826083</v>
      </c>
      <c r="G21" s="52">
        <v>30299.750000000004</v>
      </c>
      <c r="H21" s="52">
        <v>21269</v>
      </c>
      <c r="I21" s="82">
        <v>27010</v>
      </c>
      <c r="J21" s="83">
        <v>23068</v>
      </c>
    </row>
    <row r="22" spans="1:10" x14ac:dyDescent="0.3">
      <c r="A22" s="3" t="s">
        <v>15</v>
      </c>
      <c r="B22" s="23">
        <v>11862.12</v>
      </c>
      <c r="C22" s="25">
        <v>9147.9261205454313</v>
      </c>
      <c r="D22" s="168">
        <v>0.29670045906456655</v>
      </c>
      <c r="E22" s="52">
        <v>10608</v>
      </c>
      <c r="F22" s="168">
        <v>0.11822398190045247</v>
      </c>
      <c r="G22" s="52">
        <v>8366.0500000000011</v>
      </c>
      <c r="H22" s="52">
        <v>8363</v>
      </c>
      <c r="I22" s="82">
        <v>7395</v>
      </c>
      <c r="J22" s="83">
        <v>7195</v>
      </c>
    </row>
    <row r="23" spans="1:10" x14ac:dyDescent="0.3">
      <c r="A23" s="3" t="s">
        <v>412</v>
      </c>
      <c r="B23" s="23">
        <v>16296.360000000002</v>
      </c>
      <c r="C23" s="25">
        <v>11511.715290873346</v>
      </c>
      <c r="D23" s="168">
        <v>0.41563264797905419</v>
      </c>
      <c r="E23" s="52">
        <v>10500</v>
      </c>
      <c r="F23" s="168">
        <v>0.55203428571428592</v>
      </c>
      <c r="G23" s="52">
        <v>10521.82</v>
      </c>
      <c r="H23" s="52">
        <v>9856</v>
      </c>
      <c r="I23" s="84">
        <v>8495</v>
      </c>
      <c r="J23" s="85">
        <v>8747</v>
      </c>
    </row>
    <row r="24" spans="1:10" x14ac:dyDescent="0.3">
      <c r="A24" s="2" t="s">
        <v>16</v>
      </c>
      <c r="B24" s="78">
        <v>908462</v>
      </c>
      <c r="C24" s="94">
        <v>281618.40000000002</v>
      </c>
      <c r="D24" s="172">
        <v>2.2258616624481919</v>
      </c>
      <c r="E24" s="79">
        <v>382847</v>
      </c>
      <c r="F24" s="172">
        <v>1.3729113719057482</v>
      </c>
      <c r="G24" s="79">
        <v>438116.57</v>
      </c>
      <c r="H24" s="79">
        <v>322634</v>
      </c>
      <c r="I24" s="64">
        <v>455357</v>
      </c>
      <c r="J24" s="67">
        <v>294543</v>
      </c>
    </row>
    <row r="25" spans="1:10" s="6" customFormat="1" x14ac:dyDescent="0.3">
      <c r="A25" s="3" t="s">
        <v>17</v>
      </c>
      <c r="B25" s="23">
        <v>817496</v>
      </c>
      <c r="C25" s="25">
        <v>221334.94</v>
      </c>
      <c r="D25" s="168">
        <v>2.6934792129972793</v>
      </c>
      <c r="E25" s="52">
        <v>290113</v>
      </c>
      <c r="F25" s="168">
        <v>1.8178537328558182</v>
      </c>
      <c r="G25" s="52">
        <v>340587.56</v>
      </c>
      <c r="H25" s="52">
        <v>256395</v>
      </c>
      <c r="I25" s="82">
        <v>381462</v>
      </c>
      <c r="J25" s="83">
        <v>243208</v>
      </c>
    </row>
    <row r="26" spans="1:10" x14ac:dyDescent="0.3">
      <c r="A26" s="3" t="s">
        <v>18</v>
      </c>
      <c r="B26" s="23">
        <v>90966</v>
      </c>
      <c r="C26" s="25">
        <v>60283.46</v>
      </c>
      <c r="D26" s="168">
        <v>0.50897111745079004</v>
      </c>
      <c r="E26" s="52">
        <v>92734</v>
      </c>
      <c r="F26" s="168">
        <v>-1.9065283499040242E-2</v>
      </c>
      <c r="G26" s="52">
        <v>97529.01</v>
      </c>
      <c r="H26" s="52">
        <v>66239</v>
      </c>
      <c r="I26" s="84">
        <v>73895</v>
      </c>
      <c r="J26" s="85">
        <v>51335</v>
      </c>
    </row>
    <row r="27" spans="1:10" x14ac:dyDescent="0.3">
      <c r="A27" s="2" t="s">
        <v>19</v>
      </c>
      <c r="B27" s="78">
        <v>143329</v>
      </c>
      <c r="C27" s="94">
        <v>141761.22999999998</v>
      </c>
      <c r="D27" s="172">
        <v>1.10592296638512E-2</v>
      </c>
      <c r="E27" s="79">
        <v>279179</v>
      </c>
      <c r="F27" s="172">
        <v>-0.48660536788225472</v>
      </c>
      <c r="G27" s="79">
        <v>69700.569999999992</v>
      </c>
      <c r="H27" s="79">
        <v>243738</v>
      </c>
      <c r="I27" s="64">
        <v>206727</v>
      </c>
      <c r="J27" s="67">
        <v>132161</v>
      </c>
    </row>
    <row r="28" spans="1:10" x14ac:dyDescent="0.3">
      <c r="A28" s="3" t="s">
        <v>20</v>
      </c>
      <c r="B28" s="23">
        <v>72770</v>
      </c>
      <c r="C28" s="25">
        <v>91167.69</v>
      </c>
      <c r="D28" s="168">
        <v>-0.20180055017298348</v>
      </c>
      <c r="E28" s="52">
        <v>231722</v>
      </c>
      <c r="F28" s="168">
        <v>-0.68595990022526987</v>
      </c>
      <c r="G28" s="52">
        <v>14554.059999999998</v>
      </c>
      <c r="H28" s="52">
        <v>212808</v>
      </c>
      <c r="I28" s="82">
        <v>145379</v>
      </c>
      <c r="J28" s="83">
        <v>102789</v>
      </c>
    </row>
    <row r="29" spans="1:10" x14ac:dyDescent="0.3">
      <c r="A29" s="11" t="s">
        <v>419</v>
      </c>
      <c r="B29" s="87">
        <v>70559</v>
      </c>
      <c r="C29" s="126">
        <v>50593.539999999994</v>
      </c>
      <c r="D29" s="173">
        <v>0.39462468923898197</v>
      </c>
      <c r="E29" s="88">
        <v>47457</v>
      </c>
      <c r="F29" s="173">
        <v>0.48679857555260542</v>
      </c>
      <c r="G29" s="88">
        <v>55146.509999999995</v>
      </c>
      <c r="H29" s="52">
        <v>30930</v>
      </c>
      <c r="I29" s="84">
        <v>61348</v>
      </c>
      <c r="J29" s="85">
        <v>29372</v>
      </c>
    </row>
    <row r="30" spans="1:10" s="1" customFormat="1" x14ac:dyDescent="0.3">
      <c r="A30" s="5" t="s">
        <v>94</v>
      </c>
      <c r="B30" s="63">
        <v>0</v>
      </c>
      <c r="C30" s="91">
        <v>0</v>
      </c>
      <c r="D30" s="167" t="s">
        <v>469</v>
      </c>
      <c r="E30" s="91">
        <v>0</v>
      </c>
      <c r="F30" s="167" t="s">
        <v>469</v>
      </c>
      <c r="G30" s="90">
        <v>0</v>
      </c>
      <c r="H30" s="54">
        <v>21</v>
      </c>
      <c r="I30" s="64">
        <v>9</v>
      </c>
      <c r="J30" s="67">
        <v>95</v>
      </c>
    </row>
    <row r="31" spans="1:10" x14ac:dyDescent="0.3">
      <c r="A31" s="3" t="s">
        <v>94</v>
      </c>
      <c r="B31" s="23">
        <v>0</v>
      </c>
      <c r="C31" s="25">
        <v>0</v>
      </c>
      <c r="D31" s="168" t="s">
        <v>469</v>
      </c>
      <c r="E31" s="52">
        <v>0</v>
      </c>
      <c r="F31" s="168" t="s">
        <v>469</v>
      </c>
      <c r="G31" s="52">
        <v>0</v>
      </c>
      <c r="H31" s="88">
        <v>21</v>
      </c>
      <c r="I31" s="88">
        <v>9</v>
      </c>
      <c r="J31" s="85">
        <v>95</v>
      </c>
    </row>
    <row r="32" spans="1:10" x14ac:dyDescent="0.3">
      <c r="A32" s="2" t="s">
        <v>22</v>
      </c>
      <c r="B32" s="78">
        <v>10000</v>
      </c>
      <c r="C32" s="94">
        <v>14450</v>
      </c>
      <c r="D32" s="172">
        <v>-0.30795847750865057</v>
      </c>
      <c r="E32" s="79">
        <v>12500</v>
      </c>
      <c r="F32" s="172">
        <v>-0.19999999999999996</v>
      </c>
      <c r="G32" s="79">
        <v>0</v>
      </c>
      <c r="H32" s="79">
        <v>0</v>
      </c>
      <c r="I32" s="64">
        <v>0</v>
      </c>
      <c r="J32" s="67">
        <v>0</v>
      </c>
    </row>
    <row r="33" spans="1:10" x14ac:dyDescent="0.3">
      <c r="A33" s="3" t="s">
        <v>417</v>
      </c>
      <c r="B33" s="23">
        <v>10000</v>
      </c>
      <c r="C33" s="25">
        <v>14450</v>
      </c>
      <c r="D33" s="168">
        <v>-0.30795847750865057</v>
      </c>
      <c r="E33" s="52">
        <v>12500</v>
      </c>
      <c r="F33" s="168">
        <v>-0.19999999999999996</v>
      </c>
      <c r="G33" s="52">
        <v>0</v>
      </c>
      <c r="H33" s="52">
        <v>0</v>
      </c>
      <c r="I33" s="84">
        <v>0</v>
      </c>
      <c r="J33" s="85">
        <v>0</v>
      </c>
    </row>
    <row r="34" spans="1:10" x14ac:dyDescent="0.3">
      <c r="A34" s="2" t="s">
        <v>23</v>
      </c>
      <c r="B34" s="78">
        <v>91450</v>
      </c>
      <c r="C34" s="94">
        <v>56726.73</v>
      </c>
      <c r="D34" s="172">
        <v>0.61211478257251906</v>
      </c>
      <c r="E34" s="79">
        <v>111820</v>
      </c>
      <c r="F34" s="172">
        <v>-0.18216776962976211</v>
      </c>
      <c r="G34" s="79">
        <v>6725.11</v>
      </c>
      <c r="H34" s="79">
        <v>32635</v>
      </c>
      <c r="I34" s="64">
        <v>14072</v>
      </c>
      <c r="J34" s="67">
        <v>6448</v>
      </c>
    </row>
    <row r="35" spans="1:10" x14ac:dyDescent="0.3">
      <c r="A35" s="3" t="s">
        <v>24</v>
      </c>
      <c r="B35" s="23">
        <v>13200</v>
      </c>
      <c r="C35" s="25">
        <v>7818.5</v>
      </c>
      <c r="D35" s="168">
        <v>0.68830338300185456</v>
      </c>
      <c r="E35" s="52">
        <v>17250</v>
      </c>
      <c r="F35" s="168">
        <v>-0.23478260869565215</v>
      </c>
      <c r="G35" s="52">
        <v>4235.1099999999997</v>
      </c>
      <c r="H35" s="52">
        <v>6735</v>
      </c>
      <c r="I35" s="82">
        <v>5014</v>
      </c>
      <c r="J35" s="83">
        <v>6448</v>
      </c>
    </row>
    <row r="36" spans="1:10" x14ac:dyDescent="0.3">
      <c r="A36" s="11" t="s">
        <v>23</v>
      </c>
      <c r="B36" s="87">
        <v>78250</v>
      </c>
      <c r="C36" s="126">
        <v>48908.23</v>
      </c>
      <c r="D36" s="173">
        <v>0.59993522562562562</v>
      </c>
      <c r="E36" s="88">
        <v>94570</v>
      </c>
      <c r="F36" s="173">
        <v>-0.17257058263719993</v>
      </c>
      <c r="G36" s="88">
        <v>2490</v>
      </c>
      <c r="H36" s="88">
        <v>25900</v>
      </c>
      <c r="I36" s="84">
        <v>9058</v>
      </c>
      <c r="J36" s="85">
        <v>0</v>
      </c>
    </row>
    <row r="37" spans="1:10" s="1" customFormat="1" x14ac:dyDescent="0.3">
      <c r="A37" s="13" t="s">
        <v>96</v>
      </c>
      <c r="B37" s="78">
        <v>0</v>
      </c>
      <c r="C37" s="94">
        <v>0</v>
      </c>
      <c r="D37" s="172" t="s">
        <v>469</v>
      </c>
      <c r="E37" s="94">
        <v>250</v>
      </c>
      <c r="F37" s="172">
        <v>-1</v>
      </c>
      <c r="G37" s="64">
        <v>0</v>
      </c>
      <c r="H37" s="64">
        <v>201</v>
      </c>
      <c r="I37" s="64">
        <v>0</v>
      </c>
      <c r="J37" s="67">
        <v>273</v>
      </c>
    </row>
    <row r="38" spans="1:10" x14ac:dyDescent="0.3">
      <c r="A38" s="12" t="s">
        <v>96</v>
      </c>
      <c r="B38" s="23">
        <v>0</v>
      </c>
      <c r="C38" s="25">
        <v>0</v>
      </c>
      <c r="D38" s="168" t="s">
        <v>469</v>
      </c>
      <c r="E38" s="82">
        <v>250</v>
      </c>
      <c r="F38" s="168">
        <v>-1</v>
      </c>
      <c r="G38" s="82">
        <v>0</v>
      </c>
      <c r="H38" s="82">
        <v>201</v>
      </c>
      <c r="I38" s="82">
        <v>0</v>
      </c>
      <c r="J38" s="83">
        <v>273</v>
      </c>
    </row>
    <row r="39" spans="1:10" x14ac:dyDescent="0.3">
      <c r="A39" s="17" t="s">
        <v>2</v>
      </c>
      <c r="B39" s="68">
        <v>2017332.88</v>
      </c>
      <c r="C39" s="76">
        <v>1250341.2230302691</v>
      </c>
      <c r="D39" s="77">
        <v>0.61342587354745071</v>
      </c>
      <c r="E39" s="71">
        <v>1513407</v>
      </c>
      <c r="F39" s="77">
        <v>0.33297446093483107</v>
      </c>
      <c r="G39" s="26">
        <v>1163505.5900000001</v>
      </c>
      <c r="H39" s="26">
        <v>1279488</v>
      </c>
      <c r="I39" s="26">
        <v>1362076</v>
      </c>
      <c r="J39" s="26">
        <v>1105819</v>
      </c>
    </row>
  </sheetData>
  <mergeCells count="3">
    <mergeCell ref="A3:A4"/>
    <mergeCell ref="A9:A10"/>
    <mergeCell ref="A15:A16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showGridLines="0" zoomScale="90" zoomScaleNormal="90" zoomScaleSheetLayoutView="80" workbookViewId="0">
      <selection activeCell="C21" sqref="C21"/>
    </sheetView>
  </sheetViews>
  <sheetFormatPr defaultRowHeight="14.4" x14ac:dyDescent="0.3"/>
  <cols>
    <col min="1" max="1" width="45.6640625" customWidth="1"/>
    <col min="2" max="3" width="15.6640625" style="21" customWidth="1"/>
    <col min="4" max="4" width="15.6640625" style="185" customWidth="1"/>
    <col min="5" max="5" width="15.6640625" style="21" customWidth="1"/>
    <col min="6" max="6" width="15.6640625" style="185" customWidth="1"/>
    <col min="7" max="7" width="15.6640625" style="21" customWidth="1"/>
    <col min="8" max="8" width="15.6640625" style="74" customWidth="1"/>
    <col min="9" max="10" width="15.6640625" style="21" customWidth="1"/>
  </cols>
  <sheetData>
    <row r="1" spans="1:10" s="28" customFormat="1" ht="18" x14ac:dyDescent="0.35">
      <c r="A1" s="27" t="s">
        <v>304</v>
      </c>
      <c r="B1" s="44"/>
      <c r="C1" s="44"/>
      <c r="D1" s="174"/>
      <c r="E1" s="44"/>
      <c r="F1" s="174"/>
      <c r="G1" s="44"/>
      <c r="H1" s="59"/>
      <c r="I1" s="44"/>
      <c r="J1" s="44"/>
    </row>
    <row r="3" spans="1:10" x14ac:dyDescent="0.3">
      <c r="A3" s="266" t="s">
        <v>87</v>
      </c>
      <c r="B3" s="60"/>
      <c r="C3" s="60"/>
      <c r="D3" s="175"/>
      <c r="E3" s="60"/>
      <c r="F3" s="175"/>
      <c r="G3" s="60"/>
      <c r="H3" s="109"/>
      <c r="I3" s="60"/>
      <c r="J3" s="60"/>
    </row>
    <row r="4" spans="1:10" ht="43.2" x14ac:dyDescent="0.3">
      <c r="A4" s="267"/>
      <c r="B4" s="22" t="s">
        <v>398</v>
      </c>
      <c r="C4" s="22" t="s">
        <v>407</v>
      </c>
      <c r="D4" s="176" t="s">
        <v>409</v>
      </c>
      <c r="E4" s="22" t="s">
        <v>95</v>
      </c>
      <c r="F4" s="176" t="s">
        <v>397</v>
      </c>
      <c r="G4" s="47" t="s">
        <v>414</v>
      </c>
      <c r="H4" s="47" t="s">
        <v>88</v>
      </c>
      <c r="I4" s="50" t="s">
        <v>89</v>
      </c>
      <c r="J4" s="51" t="s">
        <v>90</v>
      </c>
    </row>
    <row r="5" spans="1:10" s="6" customFormat="1" x14ac:dyDescent="0.3">
      <c r="A5" s="4" t="s">
        <v>91</v>
      </c>
      <c r="B5" s="23">
        <v>2017332.8800000006</v>
      </c>
      <c r="C5" s="25">
        <v>1250341.2230302691</v>
      </c>
      <c r="D5" s="177">
        <v>0.61342587354745137</v>
      </c>
      <c r="E5" s="52">
        <v>1513407</v>
      </c>
      <c r="F5" s="177">
        <v>0.33297446093483152</v>
      </c>
      <c r="G5" s="25">
        <v>1163505.5899999999</v>
      </c>
      <c r="H5" s="25">
        <v>1279488</v>
      </c>
      <c r="I5" s="52">
        <v>1362076</v>
      </c>
      <c r="J5" s="57">
        <v>1105819</v>
      </c>
    </row>
    <row r="6" spans="1:10" s="1" customFormat="1" x14ac:dyDescent="0.3">
      <c r="A6" s="5" t="s">
        <v>92</v>
      </c>
      <c r="B6" s="63">
        <v>70788</v>
      </c>
      <c r="C6" s="91">
        <v>100320.13000000002</v>
      </c>
      <c r="D6" s="178">
        <v>-0.29437890481202544</v>
      </c>
      <c r="E6" s="90">
        <v>206213</v>
      </c>
      <c r="F6" s="178">
        <v>-0.65672387288871215</v>
      </c>
      <c r="G6" s="91">
        <v>111291.45999999998</v>
      </c>
      <c r="H6" s="91">
        <v>131819</v>
      </c>
      <c r="I6" s="90">
        <v>134813</v>
      </c>
      <c r="J6" s="92">
        <v>128664</v>
      </c>
    </row>
    <row r="7" spans="1:10" x14ac:dyDescent="0.3">
      <c r="A7" s="16" t="s">
        <v>2</v>
      </c>
      <c r="B7" s="68">
        <v>2088120.8800000006</v>
      </c>
      <c r="C7" s="76">
        <v>1350661.3530302693</v>
      </c>
      <c r="D7" s="179">
        <v>0.54599883628505985</v>
      </c>
      <c r="E7" s="69">
        <v>1719620</v>
      </c>
      <c r="F7" s="179">
        <v>0.21429204126493095</v>
      </c>
      <c r="G7" s="69">
        <v>1274797.0499999998</v>
      </c>
      <c r="H7" s="69">
        <v>1411307</v>
      </c>
      <c r="I7" s="69">
        <v>1496889</v>
      </c>
      <c r="J7" s="71">
        <v>1234483</v>
      </c>
    </row>
    <row r="8" spans="1:10" x14ac:dyDescent="0.3">
      <c r="A8" s="6"/>
      <c r="B8" s="72"/>
      <c r="C8" s="72"/>
      <c r="D8" s="180"/>
      <c r="E8" s="72"/>
      <c r="F8" s="180"/>
    </row>
    <row r="9" spans="1:10" x14ac:dyDescent="0.3">
      <c r="A9" s="266" t="s">
        <v>3</v>
      </c>
      <c r="B9" s="45"/>
      <c r="C9" s="45"/>
      <c r="D9" s="181"/>
      <c r="E9" s="45"/>
      <c r="F9" s="181"/>
      <c r="G9" s="45"/>
      <c r="H9" s="46"/>
      <c r="I9" s="45"/>
      <c r="J9" s="45"/>
    </row>
    <row r="10" spans="1:10" ht="43.2" x14ac:dyDescent="0.3">
      <c r="A10" s="267"/>
      <c r="B10" s="22" t="s">
        <v>398</v>
      </c>
      <c r="C10" s="22" t="s">
        <v>407</v>
      </c>
      <c r="D10" s="176" t="s">
        <v>409</v>
      </c>
      <c r="E10" s="22" t="s">
        <v>95</v>
      </c>
      <c r="F10" s="176" t="s">
        <v>397</v>
      </c>
      <c r="G10" s="47" t="s">
        <v>414</v>
      </c>
      <c r="H10" s="47" t="s">
        <v>88</v>
      </c>
      <c r="I10" s="50" t="s">
        <v>89</v>
      </c>
      <c r="J10" s="51" t="s">
        <v>90</v>
      </c>
    </row>
    <row r="11" spans="1:10" x14ac:dyDescent="0.3">
      <c r="A11" s="3" t="s">
        <v>92</v>
      </c>
      <c r="B11" s="23">
        <v>70788</v>
      </c>
      <c r="C11" s="25">
        <v>100320.13000000002</v>
      </c>
      <c r="D11" s="182">
        <v>-0.29437890481202544</v>
      </c>
      <c r="E11" s="52">
        <v>206213</v>
      </c>
      <c r="F11" s="182">
        <v>-0.65672387288871215</v>
      </c>
      <c r="G11" s="52">
        <v>111291.45999999998</v>
      </c>
      <c r="H11" s="52">
        <v>131819</v>
      </c>
      <c r="I11" s="52">
        <v>134813</v>
      </c>
      <c r="J11" s="57">
        <v>128664</v>
      </c>
    </row>
    <row r="12" spans="1:10" x14ac:dyDescent="0.3">
      <c r="A12" s="16" t="s">
        <v>2</v>
      </c>
      <c r="B12" s="68">
        <v>70788</v>
      </c>
      <c r="C12" s="76">
        <v>100320.13000000002</v>
      </c>
      <c r="D12" s="179">
        <v>-0.29437890481202544</v>
      </c>
      <c r="E12" s="76">
        <v>206213</v>
      </c>
      <c r="F12" s="179">
        <v>-0.65672387288871215</v>
      </c>
      <c r="G12" s="76">
        <v>111291.45999999998</v>
      </c>
      <c r="H12" s="76">
        <v>131819</v>
      </c>
      <c r="I12" s="76">
        <v>134813</v>
      </c>
      <c r="J12" s="71">
        <v>128664</v>
      </c>
    </row>
    <row r="13" spans="1:10" x14ac:dyDescent="0.3">
      <c r="A13" s="6"/>
      <c r="B13" s="72"/>
      <c r="C13" s="72"/>
      <c r="D13" s="180"/>
      <c r="E13" s="72"/>
      <c r="F13" s="180"/>
    </row>
    <row r="14" spans="1:10" x14ac:dyDescent="0.3">
      <c r="A14" s="266" t="s">
        <v>9</v>
      </c>
      <c r="B14" s="45"/>
      <c r="C14" s="45"/>
      <c r="D14" s="181"/>
      <c r="E14" s="45"/>
      <c r="F14" s="181"/>
      <c r="G14" s="45"/>
      <c r="H14" s="75"/>
      <c r="I14" s="45"/>
      <c r="J14" s="45"/>
    </row>
    <row r="15" spans="1:10" ht="43.2" x14ac:dyDescent="0.3">
      <c r="A15" s="267"/>
      <c r="B15" s="22" t="s">
        <v>398</v>
      </c>
      <c r="C15" s="22" t="s">
        <v>407</v>
      </c>
      <c r="D15" s="176" t="s">
        <v>409</v>
      </c>
      <c r="E15" s="22" t="s">
        <v>95</v>
      </c>
      <c r="F15" s="176" t="s">
        <v>397</v>
      </c>
      <c r="G15" s="47" t="s">
        <v>414</v>
      </c>
      <c r="H15" s="47" t="s">
        <v>88</v>
      </c>
      <c r="I15" s="50" t="s">
        <v>89</v>
      </c>
      <c r="J15" s="51" t="s">
        <v>90</v>
      </c>
    </row>
    <row r="16" spans="1:10" x14ac:dyDescent="0.3">
      <c r="A16" s="2" t="s">
        <v>10</v>
      </c>
      <c r="B16" s="78">
        <v>0</v>
      </c>
      <c r="C16" s="94">
        <v>43707.79</v>
      </c>
      <c r="D16" s="183">
        <v>-1</v>
      </c>
      <c r="E16" s="79">
        <v>137795</v>
      </c>
      <c r="F16" s="183">
        <v>-1</v>
      </c>
      <c r="G16" s="79">
        <v>110201.27999999998</v>
      </c>
      <c r="H16" s="79">
        <v>127047</v>
      </c>
      <c r="I16" s="64">
        <v>129536</v>
      </c>
      <c r="J16" s="67">
        <v>124288</v>
      </c>
    </row>
    <row r="17" spans="1:10" x14ac:dyDescent="0.3">
      <c r="A17" s="3" t="s">
        <v>11</v>
      </c>
      <c r="B17" s="23">
        <v>0</v>
      </c>
      <c r="C17" s="25">
        <v>32127.61</v>
      </c>
      <c r="D17" s="182">
        <v>-1</v>
      </c>
      <c r="E17" s="52">
        <v>93205</v>
      </c>
      <c r="F17" s="182">
        <v>-1</v>
      </c>
      <c r="G17" s="52">
        <v>75928.26999999999</v>
      </c>
      <c r="H17" s="52">
        <v>85884</v>
      </c>
      <c r="I17" s="82">
        <v>85629</v>
      </c>
      <c r="J17" s="83">
        <v>83689</v>
      </c>
    </row>
    <row r="18" spans="1:10" x14ac:dyDescent="0.3">
      <c r="A18" s="3" t="s">
        <v>12</v>
      </c>
      <c r="B18" s="23">
        <v>0</v>
      </c>
      <c r="C18" s="25">
        <v>1263.21</v>
      </c>
      <c r="D18" s="182">
        <v>-1</v>
      </c>
      <c r="E18" s="52">
        <v>1740</v>
      </c>
      <c r="F18" s="182">
        <v>-1</v>
      </c>
      <c r="G18" s="52">
        <v>659.9</v>
      </c>
      <c r="H18" s="52">
        <v>2938</v>
      </c>
      <c r="I18" s="82">
        <v>4282</v>
      </c>
      <c r="J18" s="83">
        <v>3455</v>
      </c>
    </row>
    <row r="19" spans="1:10" x14ac:dyDescent="0.3">
      <c r="A19" s="3" t="s">
        <v>13</v>
      </c>
      <c r="B19" s="23">
        <v>0</v>
      </c>
      <c r="C19" s="25">
        <v>8007</v>
      </c>
      <c r="D19" s="182">
        <v>-1</v>
      </c>
      <c r="E19" s="52">
        <v>33814</v>
      </c>
      <c r="F19" s="182">
        <v>-1</v>
      </c>
      <c r="G19" s="52">
        <v>26278.04</v>
      </c>
      <c r="H19" s="52">
        <v>31304</v>
      </c>
      <c r="I19" s="82">
        <v>31791</v>
      </c>
      <c r="J19" s="83">
        <v>29990</v>
      </c>
    </row>
    <row r="20" spans="1:10" x14ac:dyDescent="0.3">
      <c r="A20" s="3" t="s">
        <v>14</v>
      </c>
      <c r="B20" s="23">
        <v>0</v>
      </c>
      <c r="C20" s="25">
        <v>1893.3500000000001</v>
      </c>
      <c r="D20" s="182">
        <v>-1</v>
      </c>
      <c r="E20" s="52">
        <v>5448</v>
      </c>
      <c r="F20" s="182">
        <v>-1</v>
      </c>
      <c r="G20" s="52">
        <v>5344.83</v>
      </c>
      <c r="H20" s="52">
        <v>3357</v>
      </c>
      <c r="I20" s="82">
        <v>4475</v>
      </c>
      <c r="J20" s="83">
        <v>3634</v>
      </c>
    </row>
    <row r="21" spans="1:10" x14ac:dyDescent="0.3">
      <c r="A21" s="3" t="s">
        <v>15</v>
      </c>
      <c r="B21" s="23">
        <v>0</v>
      </c>
      <c r="C21" s="25">
        <v>416.62</v>
      </c>
      <c r="D21" s="182">
        <v>-1</v>
      </c>
      <c r="E21" s="52">
        <v>1440</v>
      </c>
      <c r="F21" s="182">
        <v>-1</v>
      </c>
      <c r="G21" s="52">
        <v>1344.87</v>
      </c>
      <c r="H21" s="52">
        <v>1111</v>
      </c>
      <c r="I21" s="82">
        <v>1043</v>
      </c>
      <c r="J21" s="83">
        <v>1072</v>
      </c>
    </row>
    <row r="22" spans="1:10" x14ac:dyDescent="0.3">
      <c r="A22" s="3" t="s">
        <v>412</v>
      </c>
      <c r="B22" s="23">
        <v>0</v>
      </c>
      <c r="C22" s="25">
        <v>0</v>
      </c>
      <c r="D22" s="182" t="s">
        <v>469</v>
      </c>
      <c r="E22" s="52">
        <v>2148</v>
      </c>
      <c r="F22" s="182">
        <v>-1</v>
      </c>
      <c r="G22" s="52">
        <v>645.37000000000012</v>
      </c>
      <c r="H22" s="52">
        <v>2453</v>
      </c>
      <c r="I22" s="84">
        <v>2316</v>
      </c>
      <c r="J22" s="85">
        <v>2448</v>
      </c>
    </row>
    <row r="23" spans="1:10" x14ac:dyDescent="0.3">
      <c r="A23" s="2" t="s">
        <v>16</v>
      </c>
      <c r="B23" s="78">
        <v>63730</v>
      </c>
      <c r="C23" s="94">
        <v>53967.4</v>
      </c>
      <c r="D23" s="183">
        <v>0.18089809774048771</v>
      </c>
      <c r="E23" s="79">
        <v>61655</v>
      </c>
      <c r="F23" s="183">
        <v>3.3655015813802702E-2</v>
      </c>
      <c r="G23" s="79">
        <v>90</v>
      </c>
      <c r="H23" s="79">
        <v>623</v>
      </c>
      <c r="I23" s="64">
        <v>2160</v>
      </c>
      <c r="J23" s="67">
        <v>1728</v>
      </c>
    </row>
    <row r="24" spans="1:10" s="6" customFormat="1" x14ac:dyDescent="0.3">
      <c r="A24" s="3" t="s">
        <v>17</v>
      </c>
      <c r="B24" s="23">
        <v>63730</v>
      </c>
      <c r="C24" s="25">
        <v>53967.4</v>
      </c>
      <c r="D24" s="182">
        <v>0.18089809774048771</v>
      </c>
      <c r="E24" s="52">
        <v>61655</v>
      </c>
      <c r="F24" s="182">
        <v>3.3655015813802702E-2</v>
      </c>
      <c r="G24" s="52">
        <v>90</v>
      </c>
      <c r="H24" s="52">
        <v>623</v>
      </c>
      <c r="I24" s="88">
        <v>2160</v>
      </c>
      <c r="J24" s="85">
        <v>1728</v>
      </c>
    </row>
    <row r="25" spans="1:10" x14ac:dyDescent="0.3">
      <c r="A25" s="2" t="s">
        <v>19</v>
      </c>
      <c r="B25" s="78">
        <v>4658</v>
      </c>
      <c r="C25" s="94">
        <v>1794</v>
      </c>
      <c r="D25" s="183">
        <v>1.5964325529542922</v>
      </c>
      <c r="E25" s="79">
        <v>4519</v>
      </c>
      <c r="F25" s="183">
        <v>3.0759017481743811E-2</v>
      </c>
      <c r="G25" s="79">
        <v>414.17999999999995</v>
      </c>
      <c r="H25" s="79">
        <v>3772</v>
      </c>
      <c r="I25" s="64">
        <v>2983</v>
      </c>
      <c r="J25" s="67">
        <v>2390</v>
      </c>
    </row>
    <row r="26" spans="1:10" x14ac:dyDescent="0.3">
      <c r="A26" s="3" t="s">
        <v>20</v>
      </c>
      <c r="B26" s="23">
        <v>720</v>
      </c>
      <c r="C26" s="25">
        <v>222</v>
      </c>
      <c r="D26" s="182">
        <v>2.2432432432432434</v>
      </c>
      <c r="E26" s="52">
        <v>667</v>
      </c>
      <c r="F26" s="182">
        <v>7.946026986506749E-2</v>
      </c>
      <c r="G26" s="52">
        <v>100.67999999999999</v>
      </c>
      <c r="H26" s="52">
        <v>480</v>
      </c>
      <c r="I26" s="82">
        <v>378</v>
      </c>
      <c r="J26" s="83">
        <v>207</v>
      </c>
    </row>
    <row r="27" spans="1:10" x14ac:dyDescent="0.3">
      <c r="A27" s="11" t="s">
        <v>419</v>
      </c>
      <c r="B27" s="87">
        <v>3938</v>
      </c>
      <c r="C27" s="126">
        <v>1572</v>
      </c>
      <c r="D27" s="184">
        <v>1.505089058524173</v>
      </c>
      <c r="E27" s="88">
        <v>3852</v>
      </c>
      <c r="F27" s="184">
        <v>2.2326064382139243E-2</v>
      </c>
      <c r="G27" s="88">
        <v>313.49999999999994</v>
      </c>
      <c r="H27" s="88">
        <v>3292</v>
      </c>
      <c r="I27" s="84">
        <v>2605</v>
      </c>
      <c r="J27" s="85">
        <v>2183</v>
      </c>
    </row>
    <row r="28" spans="1:10" x14ac:dyDescent="0.3">
      <c r="A28" s="2" t="s">
        <v>23</v>
      </c>
      <c r="B28" s="78">
        <v>2400</v>
      </c>
      <c r="C28" s="94">
        <v>850.94</v>
      </c>
      <c r="D28" s="183">
        <v>1.8204103697087923</v>
      </c>
      <c r="E28" s="79">
        <v>2244</v>
      </c>
      <c r="F28" s="183">
        <v>6.9518716577540163E-2</v>
      </c>
      <c r="G28" s="79">
        <v>586</v>
      </c>
      <c r="H28" s="79">
        <v>377</v>
      </c>
      <c r="I28" s="64">
        <v>134</v>
      </c>
      <c r="J28" s="67">
        <v>258</v>
      </c>
    </row>
    <row r="29" spans="1:10" x14ac:dyDescent="0.3">
      <c r="A29" s="3" t="s">
        <v>24</v>
      </c>
      <c r="B29" s="23">
        <v>2400</v>
      </c>
      <c r="C29" s="25">
        <v>850.94</v>
      </c>
      <c r="D29" s="182">
        <v>1.8204103697087923</v>
      </c>
      <c r="E29" s="52">
        <v>2244</v>
      </c>
      <c r="F29" s="182">
        <v>6.9518716577540163E-2</v>
      </c>
      <c r="G29" s="52">
        <v>586</v>
      </c>
      <c r="H29" s="52">
        <v>377</v>
      </c>
      <c r="I29" s="82">
        <v>134</v>
      </c>
      <c r="J29" s="83">
        <v>258</v>
      </c>
    </row>
    <row r="30" spans="1:10" x14ac:dyDescent="0.3">
      <c r="A30" s="17" t="s">
        <v>2</v>
      </c>
      <c r="B30" s="68">
        <v>70788</v>
      </c>
      <c r="C30" s="76">
        <v>100320.13</v>
      </c>
      <c r="D30" s="179">
        <v>-0.29437890481202533</v>
      </c>
      <c r="E30" s="76">
        <v>206213</v>
      </c>
      <c r="F30" s="179">
        <v>-0.65672387288871215</v>
      </c>
      <c r="G30" s="69">
        <v>111291.45999999998</v>
      </c>
      <c r="H30" s="69">
        <v>131819</v>
      </c>
      <c r="I30" s="69">
        <v>134813</v>
      </c>
      <c r="J30" s="71">
        <v>128664</v>
      </c>
    </row>
    <row r="33" spans="4:8" x14ac:dyDescent="0.3">
      <c r="D33" s="21"/>
      <c r="F33" s="21"/>
      <c r="H33" s="21"/>
    </row>
  </sheetData>
  <mergeCells count="3">
    <mergeCell ref="A3:A4"/>
    <mergeCell ref="A9:A10"/>
    <mergeCell ref="A14:A15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3"/>
  <sheetViews>
    <sheetView showGridLines="0" zoomScale="90" zoomScaleNormal="90" zoomScaleSheetLayoutView="80" workbookViewId="0">
      <selection activeCell="C21" sqref="C21"/>
    </sheetView>
  </sheetViews>
  <sheetFormatPr defaultRowHeight="14.4" x14ac:dyDescent="0.3"/>
  <cols>
    <col min="1" max="1" width="45.6640625" customWidth="1"/>
    <col min="2" max="3" width="15.6640625" style="21" customWidth="1"/>
    <col min="4" max="4" width="15.6640625" style="169" customWidth="1"/>
    <col min="5" max="5" width="15.6640625" style="21" customWidth="1"/>
    <col min="6" max="6" width="15.6640625" style="169" customWidth="1"/>
    <col min="7" max="7" width="15.6640625" style="21" customWidth="1"/>
    <col min="8" max="8" width="15.6640625" style="74" customWidth="1"/>
    <col min="9" max="10" width="15.6640625" style="21" customWidth="1"/>
  </cols>
  <sheetData>
    <row r="1" spans="1:10" s="28" customFormat="1" ht="18" x14ac:dyDescent="0.35">
      <c r="A1" s="27" t="s">
        <v>300</v>
      </c>
      <c r="B1" s="44"/>
      <c r="C1" s="44"/>
      <c r="D1" s="210"/>
      <c r="E1" s="44"/>
      <c r="F1" s="210"/>
      <c r="G1" s="44"/>
      <c r="H1" s="59"/>
      <c r="I1" s="44"/>
      <c r="J1" s="44"/>
    </row>
    <row r="3" spans="1:10" x14ac:dyDescent="0.3">
      <c r="A3" s="266" t="s">
        <v>87</v>
      </c>
      <c r="B3" s="60"/>
      <c r="C3" s="60"/>
      <c r="D3" s="170"/>
      <c r="E3" s="60"/>
      <c r="F3" s="170"/>
      <c r="G3" s="60"/>
      <c r="H3" s="61"/>
      <c r="I3" s="60"/>
      <c r="J3" s="60"/>
    </row>
    <row r="4" spans="1:10" ht="43.2" x14ac:dyDescent="0.3">
      <c r="A4" s="267"/>
      <c r="B4" s="22" t="s">
        <v>398</v>
      </c>
      <c r="C4" s="22" t="s">
        <v>407</v>
      </c>
      <c r="D4" s="171" t="s">
        <v>409</v>
      </c>
      <c r="E4" s="22" t="s">
        <v>95</v>
      </c>
      <c r="F4" s="171" t="s">
        <v>397</v>
      </c>
      <c r="G4" s="47" t="s">
        <v>414</v>
      </c>
      <c r="H4" s="47" t="s">
        <v>88</v>
      </c>
      <c r="I4" s="50" t="s">
        <v>89</v>
      </c>
      <c r="J4" s="51" t="s">
        <v>90</v>
      </c>
    </row>
    <row r="5" spans="1:10" s="1" customFormat="1" x14ac:dyDescent="0.3">
      <c r="A5" s="2" t="s">
        <v>114</v>
      </c>
      <c r="B5" s="63">
        <v>9532880.3200000022</v>
      </c>
      <c r="C5" s="91">
        <v>7720509.6144527579</v>
      </c>
      <c r="D5" s="167">
        <v>0.23474754854970903</v>
      </c>
      <c r="E5" s="90">
        <v>8519564</v>
      </c>
      <c r="F5" s="65">
        <v>0.1189399269727891</v>
      </c>
      <c r="G5" s="91">
        <v>6684668.089999998</v>
      </c>
      <c r="H5" s="91">
        <v>8573496</v>
      </c>
      <c r="I5" s="90">
        <v>8467938</v>
      </c>
      <c r="J5" s="92">
        <v>8389597</v>
      </c>
    </row>
    <row r="6" spans="1:10" x14ac:dyDescent="0.3">
      <c r="A6" s="16" t="s">
        <v>2</v>
      </c>
      <c r="B6" s="68">
        <v>9532880.3200000022</v>
      </c>
      <c r="C6" s="76">
        <v>7720509.6144527579</v>
      </c>
      <c r="D6" s="77">
        <v>0.23474754854970903</v>
      </c>
      <c r="E6" s="69">
        <v>8519564</v>
      </c>
      <c r="F6" s="70">
        <v>0.1189399269727891</v>
      </c>
      <c r="G6" s="69">
        <v>6684668.089999998</v>
      </c>
      <c r="H6" s="69">
        <v>8573496</v>
      </c>
      <c r="I6" s="69">
        <v>8467938</v>
      </c>
      <c r="J6" s="71">
        <v>8389597</v>
      </c>
    </row>
    <row r="7" spans="1:10" x14ac:dyDescent="0.3">
      <c r="A7" s="6"/>
      <c r="B7" s="72"/>
      <c r="C7" s="72"/>
      <c r="E7" s="72"/>
      <c r="H7" s="21"/>
    </row>
    <row r="8" spans="1:10" x14ac:dyDescent="0.3">
      <c r="A8" s="266" t="s">
        <v>3</v>
      </c>
      <c r="B8" s="45"/>
      <c r="C8" s="45"/>
      <c r="D8" s="170"/>
      <c r="E8" s="45"/>
      <c r="F8" s="170"/>
      <c r="G8" s="45"/>
      <c r="H8" s="75"/>
      <c r="I8" s="45"/>
      <c r="J8" s="45"/>
    </row>
    <row r="9" spans="1:10" ht="43.2" x14ac:dyDescent="0.3">
      <c r="A9" s="267"/>
      <c r="B9" s="22" t="s">
        <v>398</v>
      </c>
      <c r="C9" s="22" t="s">
        <v>407</v>
      </c>
      <c r="D9" s="171" t="s">
        <v>409</v>
      </c>
      <c r="E9" s="22" t="s">
        <v>95</v>
      </c>
      <c r="F9" s="171" t="s">
        <v>397</v>
      </c>
      <c r="G9" s="47" t="s">
        <v>414</v>
      </c>
      <c r="H9" s="47" t="s">
        <v>88</v>
      </c>
      <c r="I9" s="50" t="s">
        <v>89</v>
      </c>
      <c r="J9" s="51" t="s">
        <v>90</v>
      </c>
    </row>
    <row r="10" spans="1:10" x14ac:dyDescent="0.3">
      <c r="A10" s="3" t="s">
        <v>115</v>
      </c>
      <c r="B10" s="23">
        <v>664827.72</v>
      </c>
      <c r="C10" s="25">
        <v>696074.10322288866</v>
      </c>
      <c r="D10" s="168">
        <v>-4.4889449382206514E-2</v>
      </c>
      <c r="E10" s="52">
        <v>752019</v>
      </c>
      <c r="F10" s="8">
        <v>-0.11594292165490505</v>
      </c>
      <c r="G10" s="52">
        <v>620691.75999999989</v>
      </c>
      <c r="H10" s="52">
        <v>744823</v>
      </c>
      <c r="I10" s="52">
        <v>789122</v>
      </c>
      <c r="J10" s="57">
        <v>748820</v>
      </c>
    </row>
    <row r="11" spans="1:10" x14ac:dyDescent="0.3">
      <c r="A11" s="3" t="s">
        <v>116</v>
      </c>
      <c r="B11" s="23">
        <v>9530</v>
      </c>
      <c r="C11" s="25">
        <v>2064</v>
      </c>
      <c r="D11" s="168">
        <v>3.6172480620155039</v>
      </c>
      <c r="E11" s="52">
        <v>6580</v>
      </c>
      <c r="F11" s="8">
        <v>0.44832826747720356</v>
      </c>
      <c r="G11" s="52">
        <v>1723.45</v>
      </c>
      <c r="H11" s="52">
        <v>6356</v>
      </c>
      <c r="I11" s="52">
        <v>4541</v>
      </c>
      <c r="J11" s="83">
        <v>292195</v>
      </c>
    </row>
    <row r="12" spans="1:10" x14ac:dyDescent="0.3">
      <c r="A12" s="3" t="s">
        <v>117</v>
      </c>
      <c r="B12" s="23">
        <v>1233239.5299999998</v>
      </c>
      <c r="C12" s="25">
        <v>1008138.4285725993</v>
      </c>
      <c r="D12" s="168">
        <v>0.2232839211834392</v>
      </c>
      <c r="E12" s="52">
        <v>997816</v>
      </c>
      <c r="F12" s="8">
        <v>0.23593882038371783</v>
      </c>
      <c r="G12" s="52">
        <v>897864.7100000002</v>
      </c>
      <c r="H12" s="52">
        <v>1111865</v>
      </c>
      <c r="I12" s="52">
        <v>1142196</v>
      </c>
      <c r="J12" s="83">
        <v>1095549</v>
      </c>
    </row>
    <row r="13" spans="1:10" x14ac:dyDescent="0.3">
      <c r="A13" s="3" t="s">
        <v>118</v>
      </c>
      <c r="B13" s="23">
        <v>425649.65</v>
      </c>
      <c r="C13" s="25">
        <v>331924.37973980495</v>
      </c>
      <c r="D13" s="168">
        <v>0.28236934669778146</v>
      </c>
      <c r="E13" s="52">
        <v>376286</v>
      </c>
      <c r="F13" s="8">
        <v>0.13118651770196088</v>
      </c>
      <c r="G13" s="52">
        <v>376865.77</v>
      </c>
      <c r="H13" s="52">
        <v>439866</v>
      </c>
      <c r="I13" s="52">
        <v>456367</v>
      </c>
      <c r="J13" s="83">
        <v>469453</v>
      </c>
    </row>
    <row r="14" spans="1:10" x14ac:dyDescent="0.3">
      <c r="A14" s="3" t="s">
        <v>119</v>
      </c>
      <c r="B14" s="23">
        <v>407707.81999999995</v>
      </c>
      <c r="C14" s="25">
        <v>44601.54</v>
      </c>
      <c r="D14" s="168">
        <v>8.1411153067808861</v>
      </c>
      <c r="E14" s="52">
        <v>121600</v>
      </c>
      <c r="F14" s="8">
        <v>2.3528603618421049</v>
      </c>
      <c r="G14" s="52">
        <v>34777.979999999996</v>
      </c>
      <c r="H14" s="52">
        <v>114557</v>
      </c>
      <c r="I14" s="52">
        <v>138360</v>
      </c>
      <c r="J14" s="83">
        <v>165707</v>
      </c>
    </row>
    <row r="15" spans="1:10" x14ac:dyDescent="0.3">
      <c r="A15" s="3" t="s">
        <v>120</v>
      </c>
      <c r="B15" s="23">
        <v>34800.080000000002</v>
      </c>
      <c r="C15" s="25">
        <v>1036</v>
      </c>
      <c r="D15" s="168">
        <v>32.590810810810815</v>
      </c>
      <c r="E15" s="52">
        <v>17472</v>
      </c>
      <c r="F15" s="8">
        <v>0.99176282051282061</v>
      </c>
      <c r="G15" s="52">
        <v>2254</v>
      </c>
      <c r="H15" s="52">
        <v>38560</v>
      </c>
      <c r="I15" s="52">
        <v>42514</v>
      </c>
      <c r="J15" s="83">
        <v>0</v>
      </c>
    </row>
    <row r="16" spans="1:10" x14ac:dyDescent="0.3">
      <c r="A16" s="3" t="s">
        <v>121</v>
      </c>
      <c r="B16" s="23">
        <v>328100.44000000006</v>
      </c>
      <c r="C16" s="25">
        <v>221285.39</v>
      </c>
      <c r="D16" s="168">
        <v>0.48270267639449682</v>
      </c>
      <c r="E16" s="52">
        <v>615927</v>
      </c>
      <c r="F16" s="8">
        <v>-0.46730628792048401</v>
      </c>
      <c r="G16" s="52">
        <v>277024.11</v>
      </c>
      <c r="H16" s="52">
        <v>450902</v>
      </c>
      <c r="I16" s="52">
        <v>464849</v>
      </c>
      <c r="J16" s="83">
        <v>500348</v>
      </c>
    </row>
    <row r="17" spans="1:10" x14ac:dyDescent="0.3">
      <c r="A17" s="3" t="s">
        <v>122</v>
      </c>
      <c r="B17" s="23">
        <v>215591.01</v>
      </c>
      <c r="C17" s="25">
        <v>4450</v>
      </c>
      <c r="D17" s="168">
        <v>47.44741797752809</v>
      </c>
      <c r="E17" s="52">
        <v>15160</v>
      </c>
      <c r="F17" s="8">
        <v>13.221042875989447</v>
      </c>
      <c r="G17" s="52">
        <v>413.67</v>
      </c>
      <c r="H17" s="52">
        <v>98318</v>
      </c>
      <c r="I17" s="52">
        <v>0</v>
      </c>
      <c r="J17" s="83">
        <v>11157</v>
      </c>
    </row>
    <row r="18" spans="1:10" x14ac:dyDescent="0.3">
      <c r="A18" s="3" t="s">
        <v>123</v>
      </c>
      <c r="B18" s="23">
        <v>26784.739999999998</v>
      </c>
      <c r="C18" s="25">
        <v>11364.94</v>
      </c>
      <c r="D18" s="168">
        <v>1.3567867494241059</v>
      </c>
      <c r="E18" s="52">
        <v>26675</v>
      </c>
      <c r="F18" s="8">
        <v>4.1139643861292097E-3</v>
      </c>
      <c r="G18" s="52">
        <v>579.36</v>
      </c>
      <c r="H18" s="52">
        <v>16255</v>
      </c>
      <c r="I18" s="52">
        <v>34179</v>
      </c>
      <c r="J18" s="83">
        <v>23577</v>
      </c>
    </row>
    <row r="19" spans="1:10" x14ac:dyDescent="0.3">
      <c r="A19" s="3" t="s">
        <v>124</v>
      </c>
      <c r="B19" s="23">
        <v>5803302.6800000006</v>
      </c>
      <c r="C19" s="25">
        <v>5192731.4329174664</v>
      </c>
      <c r="D19" s="168">
        <v>0.11758190366095889</v>
      </c>
      <c r="E19" s="52">
        <v>5241025</v>
      </c>
      <c r="F19" s="8">
        <v>0.10728391488306221</v>
      </c>
      <c r="G19" s="52">
        <v>4370883.1000000006</v>
      </c>
      <c r="H19" s="52">
        <v>5109058</v>
      </c>
      <c r="I19" s="52">
        <v>4793151</v>
      </c>
      <c r="J19" s="83">
        <v>4654428</v>
      </c>
    </row>
    <row r="20" spans="1:10" x14ac:dyDescent="0.3">
      <c r="A20" s="3" t="s">
        <v>125</v>
      </c>
      <c r="B20" s="23">
        <v>34650</v>
      </c>
      <c r="C20" s="25">
        <v>20325.75</v>
      </c>
      <c r="D20" s="168">
        <v>0.70473414265156276</v>
      </c>
      <c r="E20" s="52">
        <v>32700</v>
      </c>
      <c r="F20" s="8">
        <v>5.9633027522935755E-2</v>
      </c>
      <c r="G20" s="52">
        <v>5896.54</v>
      </c>
      <c r="H20" s="52">
        <v>7908</v>
      </c>
      <c r="I20" s="52">
        <v>7263</v>
      </c>
      <c r="J20" s="83">
        <v>0</v>
      </c>
    </row>
    <row r="21" spans="1:10" x14ac:dyDescent="0.3">
      <c r="A21" s="3" t="s">
        <v>126</v>
      </c>
      <c r="B21" s="23">
        <v>99433</v>
      </c>
      <c r="C21" s="25">
        <v>68310</v>
      </c>
      <c r="D21" s="168">
        <v>0.45561411213585123</v>
      </c>
      <c r="E21" s="52">
        <v>98898</v>
      </c>
      <c r="F21" s="8">
        <v>5.4096139456814019E-3</v>
      </c>
      <c r="G21" s="52">
        <v>76854.599999999991</v>
      </c>
      <c r="H21" s="52">
        <v>180591</v>
      </c>
      <c r="I21" s="52">
        <v>207818</v>
      </c>
      <c r="J21" s="83">
        <v>1001</v>
      </c>
    </row>
    <row r="22" spans="1:10" x14ac:dyDescent="0.3">
      <c r="A22" s="3" t="s">
        <v>127</v>
      </c>
      <c r="B22" s="23">
        <v>29194.720000000001</v>
      </c>
      <c r="C22" s="25">
        <v>4776.6399999999994</v>
      </c>
      <c r="D22" s="168">
        <v>5.1119782943659153</v>
      </c>
      <c r="E22" s="52">
        <v>23762</v>
      </c>
      <c r="F22" s="8">
        <v>0.22863058665095526</v>
      </c>
      <c r="G22" s="52">
        <v>0</v>
      </c>
      <c r="H22" s="52">
        <v>13540</v>
      </c>
      <c r="I22" s="52">
        <v>161839</v>
      </c>
      <c r="J22" s="83">
        <v>153156</v>
      </c>
    </row>
    <row r="23" spans="1:10" x14ac:dyDescent="0.3">
      <c r="A23" s="3" t="s">
        <v>128</v>
      </c>
      <c r="B23" s="23">
        <v>187670.07</v>
      </c>
      <c r="C23" s="25">
        <v>113427.01</v>
      </c>
      <c r="D23" s="168">
        <v>0.65454480374647983</v>
      </c>
      <c r="E23" s="52">
        <v>167444</v>
      </c>
      <c r="F23" s="8">
        <v>0.12079304125558399</v>
      </c>
      <c r="G23" s="52">
        <v>18839.04</v>
      </c>
      <c r="H23" s="52">
        <v>214514</v>
      </c>
      <c r="I23" s="52">
        <v>218116</v>
      </c>
      <c r="J23" s="83">
        <v>264818</v>
      </c>
    </row>
    <row r="24" spans="1:10" x14ac:dyDescent="0.3">
      <c r="A24" s="3" t="s">
        <v>129</v>
      </c>
      <c r="B24" s="23">
        <v>32398.86</v>
      </c>
      <c r="C24" s="25">
        <v>0</v>
      </c>
      <c r="D24" s="168" t="s">
        <v>469</v>
      </c>
      <c r="E24" s="52">
        <v>26200</v>
      </c>
      <c r="F24" s="8">
        <v>0.23659770992366425</v>
      </c>
      <c r="G24" s="52">
        <v>0</v>
      </c>
      <c r="H24" s="52">
        <v>26383</v>
      </c>
      <c r="I24" s="52">
        <v>7623</v>
      </c>
      <c r="J24" s="83">
        <v>9388</v>
      </c>
    </row>
    <row r="25" spans="1:10" x14ac:dyDescent="0.3">
      <c r="A25" s="16" t="s">
        <v>2</v>
      </c>
      <c r="B25" s="68">
        <v>9532880.3200000022</v>
      </c>
      <c r="C25" s="76">
        <v>7720509.6144527588</v>
      </c>
      <c r="D25" s="77">
        <v>0.23474754854970881</v>
      </c>
      <c r="E25" s="76">
        <v>8519564</v>
      </c>
      <c r="F25" s="77">
        <v>0.1189399269727891</v>
      </c>
      <c r="G25" s="76">
        <v>6684668.0899999999</v>
      </c>
      <c r="H25" s="76">
        <v>8573496</v>
      </c>
      <c r="I25" s="76">
        <v>8467938</v>
      </c>
      <c r="J25" s="71">
        <v>8389597</v>
      </c>
    </row>
    <row r="26" spans="1:10" x14ac:dyDescent="0.3">
      <c r="A26" s="6"/>
      <c r="B26" s="72"/>
      <c r="C26" s="72"/>
      <c r="E26" s="72"/>
    </row>
    <row r="27" spans="1:10" x14ac:dyDescent="0.3">
      <c r="A27" s="266" t="s">
        <v>9</v>
      </c>
      <c r="B27" s="45"/>
      <c r="C27" s="45"/>
      <c r="D27" s="170"/>
      <c r="E27" s="45"/>
      <c r="F27" s="170"/>
      <c r="G27" s="45"/>
      <c r="H27" s="75"/>
      <c r="I27" s="45"/>
      <c r="J27" s="45"/>
    </row>
    <row r="28" spans="1:10" ht="43.2" x14ac:dyDescent="0.3">
      <c r="A28" s="267"/>
      <c r="B28" s="22" t="s">
        <v>398</v>
      </c>
      <c r="C28" s="22" t="s">
        <v>407</v>
      </c>
      <c r="D28" s="171" t="s">
        <v>409</v>
      </c>
      <c r="E28" s="22" t="s">
        <v>95</v>
      </c>
      <c r="F28" s="171" t="s">
        <v>397</v>
      </c>
      <c r="G28" s="47" t="s">
        <v>414</v>
      </c>
      <c r="H28" s="47" t="s">
        <v>88</v>
      </c>
      <c r="I28" s="50" t="s">
        <v>89</v>
      </c>
      <c r="J28" s="51" t="s">
        <v>90</v>
      </c>
    </row>
    <row r="29" spans="1:10" x14ac:dyDescent="0.3">
      <c r="A29" s="2" t="s">
        <v>10</v>
      </c>
      <c r="B29" s="78">
        <v>7574442.9200000018</v>
      </c>
      <c r="C29" s="94">
        <v>6528032.1244527576</v>
      </c>
      <c r="D29" s="172">
        <v>0.16029498256106756</v>
      </c>
      <c r="E29" s="79">
        <v>6519770</v>
      </c>
      <c r="F29" s="211">
        <v>0.16176535675338277</v>
      </c>
      <c r="G29" s="79">
        <v>5734492.7000000002</v>
      </c>
      <c r="H29" s="79">
        <v>6514350</v>
      </c>
      <c r="I29" s="64">
        <v>6220058</v>
      </c>
      <c r="J29" s="67">
        <v>5995284</v>
      </c>
    </row>
    <row r="30" spans="1:10" x14ac:dyDescent="0.3">
      <c r="A30" s="3" t="s">
        <v>11</v>
      </c>
      <c r="B30" s="23">
        <v>4962664.830000001</v>
      </c>
      <c r="C30" s="25">
        <v>4357199.1253873222</v>
      </c>
      <c r="D30" s="168">
        <v>0.13895754754124479</v>
      </c>
      <c r="E30" s="52">
        <v>4343820</v>
      </c>
      <c r="F30" s="8">
        <v>0.14246557868419996</v>
      </c>
      <c r="G30" s="52">
        <v>3920443.3500000006</v>
      </c>
      <c r="H30" s="52">
        <v>4317229</v>
      </c>
      <c r="I30" s="82">
        <v>4096562</v>
      </c>
      <c r="J30" s="83">
        <v>3852103</v>
      </c>
    </row>
    <row r="31" spans="1:10" x14ac:dyDescent="0.3">
      <c r="A31" s="3" t="s">
        <v>12</v>
      </c>
      <c r="B31" s="23">
        <v>99223.189999999988</v>
      </c>
      <c r="C31" s="25">
        <v>38488.330694104661</v>
      </c>
      <c r="D31" s="168">
        <v>1.5780071052860243</v>
      </c>
      <c r="E31" s="52">
        <v>53640</v>
      </c>
      <c r="F31" s="8">
        <v>0.8497984712900819</v>
      </c>
      <c r="G31" s="52">
        <v>9935.27</v>
      </c>
      <c r="H31" s="52">
        <v>175281</v>
      </c>
      <c r="I31" s="82">
        <v>196494</v>
      </c>
      <c r="J31" s="83">
        <v>272783</v>
      </c>
    </row>
    <row r="32" spans="1:10" x14ac:dyDescent="0.3">
      <c r="A32" s="3" t="s">
        <v>13</v>
      </c>
      <c r="B32" s="23">
        <v>1694721.3800000001</v>
      </c>
      <c r="C32" s="25">
        <v>1527080.16779453</v>
      </c>
      <c r="D32" s="168">
        <v>0.10977892041357862</v>
      </c>
      <c r="E32" s="52">
        <v>1474977</v>
      </c>
      <c r="F32" s="8">
        <v>0.14898156378031668</v>
      </c>
      <c r="G32" s="52">
        <v>1326217.7899999998</v>
      </c>
      <c r="H32" s="52">
        <v>1498817</v>
      </c>
      <c r="I32" s="82">
        <v>1388684</v>
      </c>
      <c r="J32" s="83">
        <v>1398492</v>
      </c>
    </row>
    <row r="33" spans="1:10" x14ac:dyDescent="0.3">
      <c r="A33" s="3" t="s">
        <v>14</v>
      </c>
      <c r="B33" s="23">
        <v>374359.32</v>
      </c>
      <c r="C33" s="25">
        <v>294131.81898836896</v>
      </c>
      <c r="D33" s="168">
        <v>0.27276036060146058</v>
      </c>
      <c r="E33" s="52">
        <v>295944</v>
      </c>
      <c r="F33" s="8">
        <v>0.26496675046630447</v>
      </c>
      <c r="G33" s="52">
        <v>290551.30999999994</v>
      </c>
      <c r="H33" s="52">
        <v>221897</v>
      </c>
      <c r="I33" s="82">
        <v>262399</v>
      </c>
      <c r="J33" s="83">
        <v>226208</v>
      </c>
    </row>
    <row r="34" spans="1:10" x14ac:dyDescent="0.3">
      <c r="A34" s="3" t="s">
        <v>15</v>
      </c>
      <c r="B34" s="23">
        <v>267573.3</v>
      </c>
      <c r="C34" s="25">
        <v>185980.51103858024</v>
      </c>
      <c r="D34" s="168">
        <v>0.43871687686939387</v>
      </c>
      <c r="E34" s="52">
        <v>222372</v>
      </c>
      <c r="F34" s="8">
        <v>0.20326884679725854</v>
      </c>
      <c r="G34" s="52">
        <v>148502.69</v>
      </c>
      <c r="H34" s="52">
        <v>192420</v>
      </c>
      <c r="I34" s="82">
        <v>175452</v>
      </c>
      <c r="J34" s="83">
        <v>141604</v>
      </c>
    </row>
    <row r="35" spans="1:10" x14ac:dyDescent="0.3">
      <c r="A35" s="3" t="s">
        <v>412</v>
      </c>
      <c r="B35" s="23">
        <v>160023.94</v>
      </c>
      <c r="C35" s="25">
        <v>113685.21654985225</v>
      </c>
      <c r="D35" s="168">
        <v>0.40760553444367753</v>
      </c>
      <c r="E35" s="52">
        <v>129017</v>
      </c>
      <c r="F35" s="8">
        <v>0.2403322042831566</v>
      </c>
      <c r="G35" s="52">
        <v>39068.01</v>
      </c>
      <c r="H35" s="52">
        <v>108706</v>
      </c>
      <c r="I35" s="82">
        <v>100467</v>
      </c>
      <c r="J35" s="83">
        <v>104094</v>
      </c>
    </row>
    <row r="36" spans="1:10" x14ac:dyDescent="0.3">
      <c r="A36" s="3" t="s">
        <v>413</v>
      </c>
      <c r="B36" s="23">
        <v>15876.960000000005</v>
      </c>
      <c r="C36" s="25">
        <v>11466.954000000002</v>
      </c>
      <c r="D36" s="168">
        <v>0.38458390955435973</v>
      </c>
      <c r="E36" s="52">
        <v>0</v>
      </c>
      <c r="F36" s="8" t="s">
        <v>469</v>
      </c>
      <c r="G36" s="52">
        <v>-225.71999999999997</v>
      </c>
      <c r="H36" s="52">
        <v>0</v>
      </c>
      <c r="I36" s="84">
        <v>0</v>
      </c>
      <c r="J36" s="85">
        <v>0</v>
      </c>
    </row>
    <row r="37" spans="1:10" x14ac:dyDescent="0.3">
      <c r="A37" s="2" t="s">
        <v>16</v>
      </c>
      <c r="B37" s="78">
        <v>1352330.4</v>
      </c>
      <c r="C37" s="94">
        <v>867749.7100000002</v>
      </c>
      <c r="D37" s="172">
        <v>0.55843371010749121</v>
      </c>
      <c r="E37" s="79">
        <v>1410847</v>
      </c>
      <c r="F37" s="211">
        <v>-4.1476219604251963E-2</v>
      </c>
      <c r="G37" s="79">
        <v>720892.55999999982</v>
      </c>
      <c r="H37" s="79">
        <v>1447477</v>
      </c>
      <c r="I37" s="64">
        <v>1607280</v>
      </c>
      <c r="J37" s="67">
        <v>1670291</v>
      </c>
    </row>
    <row r="38" spans="1:10" s="6" customFormat="1" x14ac:dyDescent="0.3">
      <c r="A38" s="3" t="s">
        <v>17</v>
      </c>
      <c r="B38" s="23">
        <v>1167530.3999999999</v>
      </c>
      <c r="C38" s="25">
        <v>775965.14000000013</v>
      </c>
      <c r="D38" s="168">
        <v>0.50461707596812877</v>
      </c>
      <c r="E38" s="52">
        <v>1286645</v>
      </c>
      <c r="F38" s="8">
        <v>-9.2577672940088451E-2</v>
      </c>
      <c r="G38" s="52">
        <v>676234.0399999998</v>
      </c>
      <c r="H38" s="52">
        <v>1359137</v>
      </c>
      <c r="I38" s="82">
        <v>1512067</v>
      </c>
      <c r="J38" s="83">
        <v>1571430</v>
      </c>
    </row>
    <row r="39" spans="1:10" x14ac:dyDescent="0.3">
      <c r="A39" s="3" t="s">
        <v>18</v>
      </c>
      <c r="B39" s="23">
        <v>184800</v>
      </c>
      <c r="C39" s="25">
        <v>91784.57</v>
      </c>
      <c r="D39" s="168">
        <v>1.0134103150453284</v>
      </c>
      <c r="E39" s="52">
        <v>124202</v>
      </c>
      <c r="F39" s="8">
        <v>0.48789874559185842</v>
      </c>
      <c r="G39" s="52">
        <v>44658.52</v>
      </c>
      <c r="H39" s="52">
        <v>88340</v>
      </c>
      <c r="I39" s="84">
        <v>95213</v>
      </c>
      <c r="J39" s="85">
        <v>98861</v>
      </c>
    </row>
    <row r="40" spans="1:10" x14ac:dyDescent="0.3">
      <c r="A40" s="2" t="s">
        <v>19</v>
      </c>
      <c r="B40" s="78">
        <v>498527</v>
      </c>
      <c r="C40" s="94">
        <v>263191.46999999997</v>
      </c>
      <c r="D40" s="172">
        <v>0.89416093158338317</v>
      </c>
      <c r="E40" s="79">
        <v>490517</v>
      </c>
      <c r="F40" s="211">
        <v>1.6329709265937797E-2</v>
      </c>
      <c r="G40" s="79">
        <v>182997.14</v>
      </c>
      <c r="H40" s="79">
        <v>555646</v>
      </c>
      <c r="I40" s="64">
        <v>575928</v>
      </c>
      <c r="J40" s="67">
        <v>668589</v>
      </c>
    </row>
    <row r="41" spans="1:10" x14ac:dyDescent="0.3">
      <c r="A41" s="3" t="s">
        <v>20</v>
      </c>
      <c r="B41" s="23">
        <v>255862</v>
      </c>
      <c r="C41" s="25">
        <v>108905.10999999999</v>
      </c>
      <c r="D41" s="168">
        <v>1.3494030720872514</v>
      </c>
      <c r="E41" s="52">
        <v>266448</v>
      </c>
      <c r="F41" s="8">
        <v>-3.9730078664504842E-2</v>
      </c>
      <c r="G41" s="52">
        <v>70802.23</v>
      </c>
      <c r="H41" s="52">
        <v>393611</v>
      </c>
      <c r="I41" s="82">
        <v>410198</v>
      </c>
      <c r="J41" s="83">
        <v>492607</v>
      </c>
    </row>
    <row r="42" spans="1:10" x14ac:dyDescent="0.3">
      <c r="A42" s="11" t="s">
        <v>419</v>
      </c>
      <c r="B42" s="87">
        <v>242665</v>
      </c>
      <c r="C42" s="126">
        <v>154286.36000000002</v>
      </c>
      <c r="D42" s="173">
        <v>0.57282212115186315</v>
      </c>
      <c r="E42" s="88">
        <v>224069</v>
      </c>
      <c r="F42" s="212">
        <v>8.2992292552740432E-2</v>
      </c>
      <c r="G42" s="88">
        <v>112194.91000000002</v>
      </c>
      <c r="H42" s="88">
        <v>162035</v>
      </c>
      <c r="I42" s="84">
        <v>165730</v>
      </c>
      <c r="J42" s="85">
        <v>175982</v>
      </c>
    </row>
    <row r="43" spans="1:10" s="1" customFormat="1" x14ac:dyDescent="0.3">
      <c r="A43" s="5" t="s">
        <v>94</v>
      </c>
      <c r="B43" s="63">
        <v>0</v>
      </c>
      <c r="C43" s="91">
        <v>70.7</v>
      </c>
      <c r="D43" s="167">
        <v>-1</v>
      </c>
      <c r="E43" s="91">
        <v>0</v>
      </c>
      <c r="F43" s="65" t="s">
        <v>469</v>
      </c>
      <c r="G43" s="90">
        <v>17.190000000000001</v>
      </c>
      <c r="H43" s="90">
        <v>3</v>
      </c>
      <c r="I43" s="64">
        <v>8</v>
      </c>
      <c r="J43" s="67">
        <v>134</v>
      </c>
    </row>
    <row r="44" spans="1:10" x14ac:dyDescent="0.3">
      <c r="A44" s="3" t="s">
        <v>94</v>
      </c>
      <c r="B44" s="23">
        <v>0</v>
      </c>
      <c r="C44" s="25">
        <v>70.7</v>
      </c>
      <c r="D44" s="168">
        <v>-1</v>
      </c>
      <c r="E44" s="52">
        <v>0</v>
      </c>
      <c r="F44" s="8" t="s">
        <v>469</v>
      </c>
      <c r="G44" s="52">
        <v>17.190000000000001</v>
      </c>
      <c r="H44" s="52">
        <v>3</v>
      </c>
      <c r="I44" s="88">
        <v>8</v>
      </c>
      <c r="J44" s="85">
        <v>134</v>
      </c>
    </row>
    <row r="45" spans="1:10" x14ac:dyDescent="0.3">
      <c r="A45" s="2" t="s">
        <v>22</v>
      </c>
      <c r="B45" s="78">
        <v>0</v>
      </c>
      <c r="C45" s="94">
        <v>5015.26</v>
      </c>
      <c r="D45" s="172">
        <v>-1</v>
      </c>
      <c r="E45" s="79">
        <v>500</v>
      </c>
      <c r="F45" s="211">
        <v>-1</v>
      </c>
      <c r="G45" s="79">
        <v>15429.03</v>
      </c>
      <c r="H45" s="79">
        <v>0</v>
      </c>
      <c r="I45" s="64">
        <v>0</v>
      </c>
      <c r="J45" s="67">
        <v>0</v>
      </c>
    </row>
    <row r="46" spans="1:10" x14ac:dyDescent="0.3">
      <c r="A46" s="3" t="s">
        <v>416</v>
      </c>
      <c r="B46" s="23">
        <v>0</v>
      </c>
      <c r="C46" s="25">
        <v>0</v>
      </c>
      <c r="D46" s="168" t="s">
        <v>469</v>
      </c>
      <c r="E46" s="52">
        <v>500</v>
      </c>
      <c r="F46" s="8">
        <v>-1</v>
      </c>
      <c r="G46" s="52">
        <v>0</v>
      </c>
      <c r="H46" s="52">
        <v>0</v>
      </c>
      <c r="I46" s="82">
        <v>0</v>
      </c>
      <c r="J46" s="83">
        <v>0</v>
      </c>
    </row>
    <row r="47" spans="1:10" x14ac:dyDescent="0.3">
      <c r="A47" s="3" t="s">
        <v>417</v>
      </c>
      <c r="B47" s="23">
        <v>0</v>
      </c>
      <c r="C47" s="25">
        <v>5015.26</v>
      </c>
      <c r="D47" s="168">
        <v>-1</v>
      </c>
      <c r="E47" s="52">
        <v>0</v>
      </c>
      <c r="F47" s="8" t="s">
        <v>469</v>
      </c>
      <c r="G47" s="52">
        <v>15429.03</v>
      </c>
      <c r="H47" s="52">
        <v>0</v>
      </c>
      <c r="I47" s="84">
        <v>0</v>
      </c>
      <c r="J47" s="85">
        <v>0</v>
      </c>
    </row>
    <row r="48" spans="1:10" x14ac:dyDescent="0.3">
      <c r="A48" s="2" t="s">
        <v>23</v>
      </c>
      <c r="B48" s="78">
        <v>107580</v>
      </c>
      <c r="C48" s="94">
        <v>56450.349999999991</v>
      </c>
      <c r="D48" s="172">
        <v>0.90574549139199334</v>
      </c>
      <c r="E48" s="79">
        <v>97930</v>
      </c>
      <c r="F48" s="211">
        <v>9.853977330746444E-2</v>
      </c>
      <c r="G48" s="79">
        <v>30839.469999999998</v>
      </c>
      <c r="H48" s="79">
        <v>56020</v>
      </c>
      <c r="I48" s="64">
        <v>64644</v>
      </c>
      <c r="J48" s="67">
        <v>55206</v>
      </c>
    </row>
    <row r="49" spans="1:10" x14ac:dyDescent="0.3">
      <c r="A49" s="3" t="s">
        <v>24</v>
      </c>
      <c r="B49" s="23">
        <v>24000</v>
      </c>
      <c r="C49" s="25">
        <v>3060</v>
      </c>
      <c r="D49" s="168">
        <v>6.8431372549019605</v>
      </c>
      <c r="E49" s="52">
        <v>25170</v>
      </c>
      <c r="F49" s="8">
        <v>-4.6483909415971358E-2</v>
      </c>
      <c r="G49" s="52">
        <v>40.71</v>
      </c>
      <c r="H49" s="52">
        <v>16321</v>
      </c>
      <c r="I49" s="82">
        <v>17038</v>
      </c>
      <c r="J49" s="83">
        <v>15544</v>
      </c>
    </row>
    <row r="50" spans="1:10" x14ac:dyDescent="0.3">
      <c r="A50" s="11" t="s">
        <v>23</v>
      </c>
      <c r="B50" s="87">
        <v>83580</v>
      </c>
      <c r="C50" s="126">
        <v>53390.349999999991</v>
      </c>
      <c r="D50" s="173">
        <v>0.56545143457572422</v>
      </c>
      <c r="E50" s="88">
        <v>72760</v>
      </c>
      <c r="F50" s="212">
        <v>0.14870808136338654</v>
      </c>
      <c r="G50" s="88">
        <v>30798.76</v>
      </c>
      <c r="H50" s="88">
        <v>39699</v>
      </c>
      <c r="I50" s="84">
        <v>47606</v>
      </c>
      <c r="J50" s="85">
        <v>39662</v>
      </c>
    </row>
    <row r="51" spans="1:10" x14ac:dyDescent="0.3">
      <c r="A51" s="2" t="s">
        <v>96</v>
      </c>
      <c r="B51" s="78">
        <v>0</v>
      </c>
      <c r="C51" s="94">
        <v>0</v>
      </c>
      <c r="D51" s="172" t="s">
        <v>469</v>
      </c>
      <c r="E51" s="79">
        <v>0</v>
      </c>
      <c r="F51" s="211" t="s">
        <v>469</v>
      </c>
      <c r="G51" s="79">
        <v>0</v>
      </c>
      <c r="H51" s="79">
        <v>0</v>
      </c>
      <c r="I51" s="64">
        <v>20</v>
      </c>
      <c r="J51" s="67">
        <v>93</v>
      </c>
    </row>
    <row r="52" spans="1:10" x14ac:dyDescent="0.3">
      <c r="A52" s="3" t="s">
        <v>96</v>
      </c>
      <c r="B52" s="23">
        <v>0</v>
      </c>
      <c r="C52" s="25">
        <v>0</v>
      </c>
      <c r="D52" s="168" t="s">
        <v>469</v>
      </c>
      <c r="E52" s="52">
        <v>0</v>
      </c>
      <c r="F52" s="8" t="s">
        <v>469</v>
      </c>
      <c r="G52" s="52">
        <v>0</v>
      </c>
      <c r="H52" s="52">
        <v>0</v>
      </c>
      <c r="I52" s="84">
        <v>20</v>
      </c>
      <c r="J52" s="85">
        <v>93</v>
      </c>
    </row>
    <row r="53" spans="1:10" x14ac:dyDescent="0.3">
      <c r="A53" s="17" t="s">
        <v>2</v>
      </c>
      <c r="B53" s="68">
        <v>9532880.3200000022</v>
      </c>
      <c r="C53" s="76">
        <v>7720509.6144527579</v>
      </c>
      <c r="D53" s="77">
        <v>0.23474754854970903</v>
      </c>
      <c r="E53" s="71">
        <v>8519564</v>
      </c>
      <c r="F53" s="19">
        <v>0.1189399269727891</v>
      </c>
      <c r="G53" s="26">
        <v>6684668.0900000008</v>
      </c>
      <c r="H53" s="26">
        <v>8573496</v>
      </c>
      <c r="I53" s="26">
        <v>8467938</v>
      </c>
      <c r="J53" s="26">
        <v>8389597</v>
      </c>
    </row>
  </sheetData>
  <mergeCells count="3">
    <mergeCell ref="A3:A4"/>
    <mergeCell ref="A8:A9"/>
    <mergeCell ref="A27:A28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37</vt:i4>
      </vt:variant>
      <vt:variant>
        <vt:lpstr>Intervalos nomeados</vt:lpstr>
      </vt:variant>
      <vt:variant>
        <vt:i4>33</vt:i4>
      </vt:variant>
    </vt:vector>
  </HeadingPairs>
  <TitlesOfParts>
    <vt:vector size="70" baseType="lpstr">
      <vt:lpstr>16-Quadro_Colab.</vt:lpstr>
      <vt:lpstr>28-Despesas</vt:lpstr>
      <vt:lpstr>35-ADM_ÉTICA</vt:lpstr>
      <vt:lpstr>36-ADM_MED</vt:lpstr>
      <vt:lpstr>37-ADM_RHU</vt:lpstr>
      <vt:lpstr>39-COM</vt:lpstr>
      <vt:lpstr>41-COD</vt:lpstr>
      <vt:lpstr>42-COF</vt:lpstr>
      <vt:lpstr>45-CUL</vt:lpstr>
      <vt:lpstr>47-EOF_AQU</vt:lpstr>
      <vt:lpstr>49-EOF_IND </vt:lpstr>
      <vt:lpstr>53-EOF_ADM</vt:lpstr>
      <vt:lpstr>54-EOF_COL</vt:lpstr>
      <vt:lpstr> 56 e 57- EOF</vt:lpstr>
      <vt:lpstr>59-FIN</vt:lpstr>
      <vt:lpstr>61-JUR</vt:lpstr>
      <vt:lpstr>63-MKT</vt:lpstr>
      <vt:lpstr>65-OPE_SEG</vt:lpstr>
      <vt:lpstr>66-OPE_SGE</vt:lpstr>
      <vt:lpstr>69-PAT</vt:lpstr>
      <vt:lpstr>71-GOV</vt:lpstr>
      <vt:lpstr>72-PLA</vt:lpstr>
      <vt:lpstr>73-TEC</vt:lpstr>
      <vt:lpstr>76-PRE_OUV</vt:lpstr>
      <vt:lpstr>77-PRE_CME</vt:lpstr>
      <vt:lpstr>78-PRE_CTG</vt:lpstr>
      <vt:lpstr>79-PRE_DAS </vt:lpstr>
      <vt:lpstr>80-PRE_DEI</vt:lpstr>
      <vt:lpstr>81-PRE_PRE</vt:lpstr>
      <vt:lpstr>83-ESR_ADM</vt:lpstr>
      <vt:lpstr>84-ESR_FUT</vt:lpstr>
      <vt:lpstr>85-ESR_RAQ</vt:lpstr>
      <vt:lpstr>86-ESR</vt:lpstr>
      <vt:lpstr>89-RSO</vt:lpstr>
      <vt:lpstr>91-SOC</vt:lpstr>
      <vt:lpstr>93-SOC_VET</vt:lpstr>
      <vt:lpstr>95-SUP</vt:lpstr>
      <vt:lpstr>'35-ADM_ÉTICA'!Area_de_impressao</vt:lpstr>
      <vt:lpstr>'36-ADM_MED'!Area_de_impressao</vt:lpstr>
      <vt:lpstr>'37-ADM_RHU'!Area_de_impressao</vt:lpstr>
      <vt:lpstr>'39-COM'!Area_de_impressao</vt:lpstr>
      <vt:lpstr>'41-COD'!Area_de_impressao</vt:lpstr>
      <vt:lpstr>'42-COF'!Area_de_impressao</vt:lpstr>
      <vt:lpstr>'45-CUL'!Area_de_impressao</vt:lpstr>
      <vt:lpstr>'47-EOF_AQU'!Area_de_impressao</vt:lpstr>
      <vt:lpstr>'49-EOF_IND '!Area_de_impressao</vt:lpstr>
      <vt:lpstr>'53-EOF_ADM'!Area_de_impressao</vt:lpstr>
      <vt:lpstr>'54-EOF_COL'!Area_de_impressao</vt:lpstr>
      <vt:lpstr>'61-JUR'!Area_de_impressao</vt:lpstr>
      <vt:lpstr>'63-MKT'!Area_de_impressao</vt:lpstr>
      <vt:lpstr>'65-OPE_SEG'!Area_de_impressao</vt:lpstr>
      <vt:lpstr>'66-OPE_SGE'!Area_de_impressao</vt:lpstr>
      <vt:lpstr>'69-PAT'!Area_de_impressao</vt:lpstr>
      <vt:lpstr>'71-GOV'!Area_de_impressao</vt:lpstr>
      <vt:lpstr>'72-PLA'!Area_de_impressao</vt:lpstr>
      <vt:lpstr>'73-TEC'!Area_de_impressao</vt:lpstr>
      <vt:lpstr>'76-PRE_OUV'!Area_de_impressao</vt:lpstr>
      <vt:lpstr>'77-PRE_CME'!Area_de_impressao</vt:lpstr>
      <vt:lpstr>'78-PRE_CTG'!Area_de_impressao</vt:lpstr>
      <vt:lpstr>'79-PRE_DAS '!Area_de_impressao</vt:lpstr>
      <vt:lpstr>'80-PRE_DEI'!Area_de_impressao</vt:lpstr>
      <vt:lpstr>'81-PRE_PRE'!Area_de_impressao</vt:lpstr>
      <vt:lpstr>'83-ESR_ADM'!Area_de_impressao</vt:lpstr>
      <vt:lpstr>'84-ESR_FUT'!Area_de_impressao</vt:lpstr>
      <vt:lpstr>'85-ESR_RAQ'!Area_de_impressao</vt:lpstr>
      <vt:lpstr>'86-ESR'!Area_de_impressao</vt:lpstr>
      <vt:lpstr>'89-RSO'!Area_de_impressao</vt:lpstr>
      <vt:lpstr>'91-SOC'!Area_de_impressao</vt:lpstr>
      <vt:lpstr>'93-SOC_VET'!Area_de_impressao</vt:lpstr>
      <vt:lpstr>'95-SUP'!Area_de_impressao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Suelen Cristina Pan</dc:creator>
  <cp:lastModifiedBy>Suelen Cristina Pan</cp:lastModifiedBy>
  <cp:lastPrinted>2021-10-14T18:58:27Z</cp:lastPrinted>
  <dcterms:created xsi:type="dcterms:W3CDTF">2020-09-28T14:17:55Z</dcterms:created>
  <dcterms:modified xsi:type="dcterms:W3CDTF">2022-06-23T15:39:43Z</dcterms:modified>
</cp:coreProperties>
</file>